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 filterPrivacy="1"/>
  <mc:AlternateContent xmlns:mc="http://schemas.openxmlformats.org/markup-compatibility/2006">
    <mc:Choice Requires="x15">
      <x15ac:absPath xmlns:x15ac="http://schemas.microsoft.com/office/spreadsheetml/2010/11/ac" url="/Users/ospyroglou/Desktop/"/>
    </mc:Choice>
  </mc:AlternateContent>
  <bookViews>
    <workbookView xWindow="0" yWindow="460" windowWidth="27820" windowHeight="16980"/>
  </bookViews>
  <sheets>
    <sheet name="WPs" sheetId="5" r:id="rId1"/>
    <sheet name="PMs &amp; Budget" sheetId="2" r:id="rId2"/>
    <sheet name="Travel Costs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5" i="2" l="1"/>
  <c r="S5" i="2"/>
  <c r="B2" i="5"/>
  <c r="A10" i="2"/>
  <c r="A9" i="2"/>
  <c r="A8" i="2"/>
  <c r="A7" i="2"/>
  <c r="A6" i="2"/>
  <c r="A5" i="2"/>
  <c r="A4" i="2"/>
  <c r="A3" i="2"/>
  <c r="A2" i="2"/>
  <c r="L2" i="5"/>
  <c r="B8" i="2"/>
  <c r="C8" i="2"/>
  <c r="D8" i="2"/>
  <c r="E8" i="2"/>
  <c r="F8" i="2"/>
  <c r="G8" i="2"/>
  <c r="H8" i="2"/>
  <c r="I8" i="2"/>
  <c r="J8" i="2"/>
  <c r="K8" i="2"/>
  <c r="N8" i="2"/>
  <c r="J7" i="5"/>
  <c r="C9" i="2"/>
  <c r="J19" i="5"/>
  <c r="E9" i="2"/>
  <c r="J24" i="5"/>
  <c r="F9" i="2"/>
  <c r="J34" i="5"/>
  <c r="H9" i="2"/>
  <c r="J39" i="5"/>
  <c r="I9" i="2"/>
  <c r="J44" i="5"/>
  <c r="J9" i="2"/>
  <c r="J2" i="5"/>
  <c r="B9" i="2"/>
  <c r="J13" i="5"/>
  <c r="D9" i="2"/>
  <c r="J29" i="5"/>
  <c r="G9" i="2"/>
  <c r="K9" i="2"/>
  <c r="I2" i="5"/>
  <c r="I7" i="5"/>
  <c r="I13" i="5"/>
  <c r="I19" i="5"/>
  <c r="I24" i="5"/>
  <c r="I29" i="5"/>
  <c r="I34" i="5"/>
  <c r="I39" i="5"/>
  <c r="I44" i="5"/>
  <c r="N9" i="2"/>
  <c r="G2" i="5"/>
  <c r="G7" i="5"/>
  <c r="G13" i="5"/>
  <c r="G19" i="5"/>
  <c r="G24" i="5"/>
  <c r="G29" i="5"/>
  <c r="G34" i="5"/>
  <c r="G39" i="5"/>
  <c r="G44" i="5"/>
  <c r="G48" i="5"/>
  <c r="D24" i="5"/>
  <c r="F3" i="2"/>
  <c r="D29" i="5"/>
  <c r="G3" i="2"/>
  <c r="D13" i="5"/>
  <c r="D3" i="2"/>
  <c r="D2" i="5"/>
  <c r="B3" i="2"/>
  <c r="D44" i="5"/>
  <c r="J3" i="2"/>
  <c r="D7" i="5"/>
  <c r="C3" i="2"/>
  <c r="D19" i="5"/>
  <c r="E3" i="2"/>
  <c r="D34" i="5"/>
  <c r="H3" i="2"/>
  <c r="D39" i="5"/>
  <c r="I3" i="2"/>
  <c r="K3" i="2"/>
  <c r="N3" i="2"/>
  <c r="R3" i="2"/>
  <c r="W3" i="2"/>
  <c r="Y3" i="2"/>
  <c r="AA3" i="2"/>
  <c r="AB3" i="2"/>
  <c r="C13" i="5"/>
  <c r="D2" i="2"/>
  <c r="C24" i="5"/>
  <c r="F2" i="2"/>
  <c r="C2" i="5"/>
  <c r="B2" i="2"/>
  <c r="C7" i="5"/>
  <c r="C2" i="2"/>
  <c r="C19" i="5"/>
  <c r="E2" i="2"/>
  <c r="C29" i="5"/>
  <c r="G2" i="2"/>
  <c r="C34" i="5"/>
  <c r="H2" i="2"/>
  <c r="C39" i="5"/>
  <c r="I2" i="2"/>
  <c r="C44" i="5"/>
  <c r="J2" i="2"/>
  <c r="K2" i="2"/>
  <c r="N2" i="2"/>
  <c r="R2" i="2"/>
  <c r="W2" i="2"/>
  <c r="Y2" i="2"/>
  <c r="AA2" i="2"/>
  <c r="AB2" i="2"/>
  <c r="B6" i="2"/>
  <c r="C6" i="2"/>
  <c r="D6" i="2"/>
  <c r="E6" i="2"/>
  <c r="F6" i="2"/>
  <c r="G6" i="2"/>
  <c r="H6" i="2"/>
  <c r="I6" i="2"/>
  <c r="J6" i="2"/>
  <c r="K6" i="2"/>
  <c r="N6" i="2"/>
  <c r="R6" i="2"/>
  <c r="W6" i="2"/>
  <c r="Y6" i="2"/>
  <c r="AA6" i="2"/>
  <c r="AB6" i="2"/>
  <c r="F7" i="5"/>
  <c r="C5" i="2"/>
  <c r="F13" i="5"/>
  <c r="D5" i="2"/>
  <c r="F24" i="5"/>
  <c r="F5" i="2"/>
  <c r="F29" i="5"/>
  <c r="G5" i="2"/>
  <c r="F34" i="5"/>
  <c r="H5" i="2"/>
  <c r="F44" i="5"/>
  <c r="J5" i="2"/>
  <c r="F2" i="5"/>
  <c r="B5" i="2"/>
  <c r="F19" i="5"/>
  <c r="E5" i="2"/>
  <c r="F39" i="5"/>
  <c r="I5" i="2"/>
  <c r="K5" i="2"/>
  <c r="N5" i="2"/>
  <c r="W5" i="2"/>
  <c r="Y5" i="2"/>
  <c r="AA5" i="2"/>
  <c r="AB5" i="2"/>
  <c r="E2" i="5"/>
  <c r="B4" i="2"/>
  <c r="E7" i="5"/>
  <c r="C4" i="2"/>
  <c r="E13" i="5"/>
  <c r="D4" i="2"/>
  <c r="E19" i="5"/>
  <c r="E4" i="2"/>
  <c r="E24" i="5"/>
  <c r="F4" i="2"/>
  <c r="E29" i="5"/>
  <c r="G4" i="2"/>
  <c r="E34" i="5"/>
  <c r="H4" i="2"/>
  <c r="E39" i="5"/>
  <c r="I4" i="2"/>
  <c r="E44" i="5"/>
  <c r="J4" i="2"/>
  <c r="K4" i="2"/>
  <c r="N4" i="2"/>
  <c r="R4" i="2"/>
  <c r="W4" i="2"/>
  <c r="Y4" i="2"/>
  <c r="AA4" i="2"/>
  <c r="AB4" i="2"/>
  <c r="H2" i="5"/>
  <c r="B7" i="2"/>
  <c r="H7" i="5"/>
  <c r="C7" i="2"/>
  <c r="H13" i="5"/>
  <c r="D7" i="2"/>
  <c r="H19" i="5"/>
  <c r="E7" i="2"/>
  <c r="H24" i="5"/>
  <c r="F7" i="2"/>
  <c r="H29" i="5"/>
  <c r="G7" i="2"/>
  <c r="H34" i="5"/>
  <c r="H7" i="2"/>
  <c r="H39" i="5"/>
  <c r="I7" i="2"/>
  <c r="H44" i="5"/>
  <c r="J7" i="2"/>
  <c r="K7" i="2"/>
  <c r="N7" i="2"/>
  <c r="R7" i="2"/>
  <c r="W7" i="2"/>
  <c r="Y7" i="2"/>
  <c r="AA7" i="2"/>
  <c r="AB7" i="2"/>
  <c r="K13" i="5"/>
  <c r="D10" i="2"/>
  <c r="K19" i="5"/>
  <c r="E10" i="2"/>
  <c r="K34" i="5"/>
  <c r="H10" i="2"/>
  <c r="K39" i="5"/>
  <c r="I10" i="2"/>
  <c r="K2" i="5"/>
  <c r="B10" i="2"/>
  <c r="K7" i="5"/>
  <c r="C10" i="2"/>
  <c r="K24" i="5"/>
  <c r="F10" i="2"/>
  <c r="K29" i="5"/>
  <c r="G10" i="2"/>
  <c r="K44" i="5"/>
  <c r="J10" i="2"/>
  <c r="K10" i="2"/>
  <c r="N10" i="2"/>
  <c r="R10" i="2"/>
  <c r="W10" i="2"/>
  <c r="Y10" i="2"/>
  <c r="AA10" i="2"/>
  <c r="AB10" i="2"/>
  <c r="R8" i="2"/>
  <c r="W8" i="2"/>
  <c r="Y8" i="2"/>
  <c r="AA8" i="2"/>
  <c r="AB8" i="2"/>
  <c r="R9" i="2"/>
  <c r="W9" i="2"/>
  <c r="Y9" i="2"/>
  <c r="AA9" i="2"/>
  <c r="AB9" i="2"/>
  <c r="AB12" i="2"/>
  <c r="H48" i="5"/>
  <c r="D48" i="5"/>
  <c r="E48" i="5"/>
  <c r="L32" i="5"/>
  <c r="L30" i="5"/>
  <c r="L31" i="5"/>
  <c r="L33" i="5"/>
  <c r="L29" i="5"/>
  <c r="L3" i="5"/>
  <c r="L5" i="5"/>
  <c r="L6" i="5"/>
  <c r="L4" i="5"/>
  <c r="L46" i="5"/>
  <c r="L47" i="5"/>
  <c r="L45" i="5"/>
  <c r="L44" i="5"/>
  <c r="L14" i="5"/>
  <c r="L15" i="5"/>
  <c r="L16" i="5"/>
  <c r="L17" i="5"/>
  <c r="L18" i="5"/>
  <c r="L13" i="5"/>
  <c r="L7" i="5"/>
  <c r="L35" i="5"/>
  <c r="L38" i="5"/>
  <c r="L36" i="5"/>
  <c r="L37" i="5"/>
  <c r="L34" i="5"/>
  <c r="L42" i="5"/>
  <c r="L43" i="5"/>
  <c r="L40" i="5"/>
  <c r="L41" i="5"/>
  <c r="L39" i="5"/>
  <c r="L20" i="5"/>
  <c r="L21" i="5"/>
  <c r="L22" i="5"/>
  <c r="L23" i="5"/>
  <c r="L19" i="5"/>
  <c r="L25" i="5"/>
  <c r="L26" i="5"/>
  <c r="L27" i="5"/>
  <c r="L28" i="5"/>
  <c r="L24" i="5"/>
  <c r="L48" i="5"/>
  <c r="F48" i="5"/>
  <c r="I48" i="5"/>
  <c r="J48" i="5"/>
  <c r="K48" i="5"/>
  <c r="C48" i="5"/>
  <c r="L9" i="5"/>
  <c r="L10" i="5"/>
  <c r="L11" i="5"/>
  <c r="L12" i="5"/>
  <c r="L8" i="5"/>
  <c r="C6" i="3"/>
  <c r="W12" i="2"/>
  <c r="N12" i="2"/>
  <c r="O12" i="2"/>
  <c r="Q12" i="2"/>
  <c r="P12" i="2"/>
  <c r="X12" i="2"/>
  <c r="U12" i="2"/>
  <c r="V12" i="2"/>
  <c r="T12" i="2"/>
  <c r="R12" i="2"/>
  <c r="J12" i="2"/>
  <c r="I12" i="2"/>
  <c r="H12" i="2"/>
  <c r="G12" i="2"/>
  <c r="F12" i="2"/>
  <c r="E12" i="2"/>
  <c r="D12" i="2"/>
  <c r="C12" i="2"/>
  <c r="B12" i="2"/>
  <c r="S3" i="2"/>
  <c r="S7" i="2"/>
  <c r="S4" i="2"/>
  <c r="S6" i="2"/>
  <c r="S10" i="2"/>
  <c r="S9" i="2"/>
  <c r="S8" i="2"/>
  <c r="K12" i="2"/>
  <c r="S2" i="2"/>
  <c r="Y12" i="2"/>
</calcChain>
</file>

<file path=xl/sharedStrings.xml><?xml version="1.0" encoding="utf-8"?>
<sst xmlns="http://schemas.openxmlformats.org/spreadsheetml/2006/main" count="98" uniqueCount="94">
  <si>
    <t>WP1</t>
  </si>
  <si>
    <t>WP5</t>
  </si>
  <si>
    <t>WP7</t>
  </si>
  <si>
    <t>WP8</t>
  </si>
  <si>
    <t>WP9</t>
  </si>
  <si>
    <t>Total</t>
  </si>
  <si>
    <t>PM Rating</t>
  </si>
  <si>
    <t>(A)
Direct Personnel Costs</t>
  </si>
  <si>
    <t>(B)
Other Direct Costs</t>
  </si>
  <si>
    <t>(C)
Direct Costs of Subcontracting</t>
  </si>
  <si>
    <t>(D)
Direct costs of providing financial support to 3rd parties</t>
  </si>
  <si>
    <t>(E)
Costs of inkind contributions not used on the beneficiary's premises</t>
  </si>
  <si>
    <t>(F)
Indirect costs 
0.25*(A+B-E)</t>
  </si>
  <si>
    <t>(G)
Special unit covering direct &amp; indirect costs</t>
  </si>
  <si>
    <t>(H)
Total estimated eligible
A+B+C+D+F+G</t>
  </si>
  <si>
    <t>(I)
Reimbursement rate</t>
  </si>
  <si>
    <t>Max grant
H*I</t>
  </si>
  <si>
    <t>Requested Grant</t>
  </si>
  <si>
    <t>TOTAL</t>
  </si>
  <si>
    <t>Travel costs</t>
  </si>
  <si>
    <t>WP6</t>
  </si>
  <si>
    <t>WP2</t>
  </si>
  <si>
    <t>WP3</t>
  </si>
  <si>
    <t>WP4</t>
  </si>
  <si>
    <t>Equipment</t>
  </si>
  <si>
    <t>Other</t>
  </si>
  <si>
    <t>A "formula" for calculating travel costs</t>
  </si>
  <si>
    <t>no of persons per travel</t>
  </si>
  <si>
    <t>travel cost per person</t>
  </si>
  <si>
    <t>travels per year</t>
  </si>
  <si>
    <t>project duration in years</t>
  </si>
  <si>
    <t>WP/Task</t>
  </si>
  <si>
    <t>WP1 Management</t>
  </si>
  <si>
    <t>WP9 Innovation Management, Dissemination &amp; Exploitation</t>
  </si>
  <si>
    <t>TOTAL PMs PER PARTNER</t>
  </si>
  <si>
    <t>1/COORD</t>
  </si>
  <si>
    <t>PAR2</t>
  </si>
  <si>
    <t>PAR3</t>
  </si>
  <si>
    <t>PAR4</t>
  </si>
  <si>
    <t>PAR5</t>
  </si>
  <si>
    <t>PAR6</t>
  </si>
  <si>
    <t>PAR7</t>
  </si>
  <si>
    <t>PAR8</t>
  </si>
  <si>
    <t>PAR9</t>
  </si>
  <si>
    <t>LEADER</t>
  </si>
  <si>
    <t>Task 1.1. Project Initiation &amp; Planning</t>
  </si>
  <si>
    <t>Task 1.2. Project Management, Coordination &amp; Monitoring</t>
  </si>
  <si>
    <t xml:space="preserve">Task 1.3. Research Quality Management </t>
  </si>
  <si>
    <t>Task 1.4. Financial &amp; Logistics Administration</t>
  </si>
  <si>
    <t>Task 2.1. XXXX</t>
  </si>
  <si>
    <t>Task 2.2. XXXX</t>
  </si>
  <si>
    <t>Task 2.3. XXXX</t>
  </si>
  <si>
    <t>Task 2.4. XXXX</t>
  </si>
  <si>
    <t>Task 2.5. XXXX</t>
  </si>
  <si>
    <t>WP3 XXXX</t>
  </si>
  <si>
    <t>WP2 XXXX</t>
  </si>
  <si>
    <t>WP4 XXX</t>
  </si>
  <si>
    <t>Task 4.1. XXXX</t>
  </si>
  <si>
    <t>Task 3.1. XXXX</t>
  </si>
  <si>
    <t>Task 3.2. XXXX</t>
  </si>
  <si>
    <t>Task 3.3. XXXX</t>
  </si>
  <si>
    <t>Task 3.4. XXXX</t>
  </si>
  <si>
    <t>Task 3.5. XXXX</t>
  </si>
  <si>
    <t>Task 4.2. XXXX</t>
  </si>
  <si>
    <t>Task 4.3. XXXX</t>
  </si>
  <si>
    <t>Task 4.4. XXXX</t>
  </si>
  <si>
    <t>WP5 XXXX</t>
  </si>
  <si>
    <t>Task 5.1. XXXXX</t>
  </si>
  <si>
    <t>Task 5.2. XXXXX</t>
  </si>
  <si>
    <t>Task 5.3. XXXXX</t>
  </si>
  <si>
    <t>Task 5.4. XXXXX</t>
  </si>
  <si>
    <t>WP6 XXXX</t>
  </si>
  <si>
    <t>Task 6.1. XXXX</t>
  </si>
  <si>
    <t>Task 6.2. XXXX</t>
  </si>
  <si>
    <t>Task 6.3. XXXX</t>
  </si>
  <si>
    <t>Task 6.4. XXXX</t>
  </si>
  <si>
    <t>WP7 XXXX</t>
  </si>
  <si>
    <t>Task 7.1. XXXX</t>
  </si>
  <si>
    <t>Task 7.2. XXXX</t>
  </si>
  <si>
    <t>Task 7.3. XXXX</t>
  </si>
  <si>
    <t>Task 7.4. XXXX</t>
  </si>
  <si>
    <t>WP8 XXXX</t>
  </si>
  <si>
    <t>Task 8.1. XXXX</t>
  </si>
  <si>
    <t>Task 8.2. XXXX</t>
  </si>
  <si>
    <t>Task 8.3. XXXX</t>
  </si>
  <si>
    <t>Task 8.4. XXXX</t>
  </si>
  <si>
    <t>Task 9.1. Dissemination Activities</t>
  </si>
  <si>
    <t>Task 9.2. Business Models &amp; IPR Management</t>
  </si>
  <si>
    <t>Task 9.3. Knowledge Transfer &amp; Exploitation</t>
  </si>
  <si>
    <t>WP titles on WP1 and WP9 are indicative. Change them according to your needs.</t>
  </si>
  <si>
    <t>Change values only in YELLOW cells.</t>
  </si>
  <si>
    <t>In LEADER Collumn use the list to add the partner responsible.</t>
  </si>
  <si>
    <t>(B)/(A) %</t>
  </si>
  <si>
    <t>Overhead is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</si>
</sst>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€&quot;* #,##0.00_-;\-&quot;€&quot;* #,##0.00_-;_-&quot;€&quot;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[$€-2]\ #,##0.00"/>
    <numFmt numFmtId="169" formatCode="#,##0.00\ &quot;€&quot;"/>
    <numFmt numFmtId="170" formatCode="_-&quot;£&quot;* #,##0.00_-;\-&quot;£&quot;* #,##0.00_-;_-&quot;£&quot;* &quot;-&quot;??_-;_-@_-"/>
    <numFmt numFmtId="171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</font>
    <font>
      <b/>
      <sz val="11"/>
      <name val="Calibri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  <charset val="161"/>
    </font>
    <font>
      <b/>
      <sz val="14"/>
      <name val="Calibri"/>
      <family val="2"/>
      <scheme val="minor"/>
    </font>
    <font>
      <i/>
      <sz val="14"/>
      <color theme="1"/>
      <name val="Calibri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49">
    <xf numFmtId="0" fontId="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6" applyNumberFormat="0" applyAlignment="0" applyProtection="0"/>
    <xf numFmtId="0" fontId="19" fillId="7" borderId="7" applyNumberFormat="0" applyAlignment="0" applyProtection="0"/>
    <xf numFmtId="0" fontId="20" fillId="7" borderId="6" applyNumberFormat="0" applyAlignment="0" applyProtection="0"/>
    <xf numFmtId="0" fontId="21" fillId="0" borderId="8" applyNumberFormat="0" applyFill="0" applyAlignment="0" applyProtection="0"/>
    <xf numFmtId="0" fontId="22" fillId="8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0" fillId="0" borderId="10" applyNumberFormat="0" applyFill="0" applyAlignment="0" applyProtection="0"/>
    <xf numFmtId="0" fontId="25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5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168" fontId="3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9" fontId="5" fillId="0" borderId="1" xfId="0" applyNumberFormat="1" applyFont="1" applyBorder="1" applyAlignment="1" applyProtection="1">
      <alignment horizontal="center" vertical="center" wrapText="1"/>
      <protection locked="0"/>
    </xf>
    <xf numFmtId="10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" fontId="4" fillId="0" borderId="1" xfId="0" applyNumberFormat="1" applyFont="1" applyFill="1" applyBorder="1" applyAlignment="1">
      <alignment horizontal="center" vertical="top" wrapText="1"/>
    </xf>
    <xf numFmtId="0" fontId="27" fillId="33" borderId="1" xfId="0" applyFont="1" applyFill="1" applyBorder="1" applyAlignment="1">
      <alignment vertical="center" wrapText="1"/>
    </xf>
    <xf numFmtId="0" fontId="27" fillId="33" borderId="1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7" fillId="34" borderId="1" xfId="0" applyFont="1" applyFill="1" applyBorder="1" applyAlignment="1">
      <alignment vertical="center" wrapText="1"/>
    </xf>
    <xf numFmtId="0" fontId="27" fillId="3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" fillId="35" borderId="1" xfId="0" applyFont="1" applyFill="1" applyBorder="1" applyAlignment="1">
      <alignment horizontal="center"/>
    </xf>
    <xf numFmtId="0" fontId="27" fillId="3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31" fillId="34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0" xfId="0" applyNumberFormat="1"/>
    <xf numFmtId="171" fontId="26" fillId="0" borderId="1" xfId="0" applyNumberFormat="1" applyFont="1" applyFill="1" applyBorder="1" applyAlignment="1">
      <alignment horizontal="center" vertical="top" wrapText="1"/>
    </xf>
    <xf numFmtId="171" fontId="0" fillId="0" borderId="0" xfId="0" applyNumberFormat="1"/>
    <xf numFmtId="171" fontId="4" fillId="0" borderId="1" xfId="0" applyNumberFormat="1" applyFont="1" applyFill="1" applyBorder="1" applyAlignment="1">
      <alignment horizontal="center" vertical="top" wrapText="1"/>
    </xf>
    <xf numFmtId="171" fontId="26" fillId="0" borderId="0" xfId="0" applyNumberFormat="1" applyFont="1" applyFill="1" applyBorder="1" applyAlignment="1">
      <alignment horizontal="center" vertical="top" wrapText="1"/>
    </xf>
    <xf numFmtId="169" fontId="7" fillId="36" borderId="1" xfId="0" applyNumberFormat="1" applyFont="1" applyFill="1" applyBorder="1" applyAlignment="1" applyProtection="1">
      <alignment horizontal="center" vertical="center" wrapText="1"/>
      <protection locked="0"/>
    </xf>
    <xf numFmtId="0" fontId="32" fillId="36" borderId="0" xfId="0" applyFont="1" applyFill="1" applyAlignment="1">
      <alignment vertical="center" wrapText="1"/>
    </xf>
    <xf numFmtId="0" fontId="28" fillId="36" borderId="1" xfId="0" applyFont="1" applyFill="1" applyBorder="1" applyAlignment="1">
      <alignment horizontal="center" vertical="center"/>
    </xf>
    <xf numFmtId="0" fontId="29" fillId="36" borderId="1" xfId="0" applyFont="1" applyFill="1" applyBorder="1" applyAlignment="1">
      <alignment horizontal="center" vertical="center"/>
    </xf>
    <xf numFmtId="0" fontId="30" fillId="36" borderId="1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32" fillId="36" borderId="0" xfId="0" applyFont="1" applyFill="1" applyAlignment="1">
      <alignment vertical="center"/>
    </xf>
    <xf numFmtId="0" fontId="0" fillId="36" borderId="0" xfId="0" applyFill="1"/>
    <xf numFmtId="0" fontId="0" fillId="36" borderId="0" xfId="0" applyFill="1" applyAlignment="1">
      <alignment horizontal="center"/>
    </xf>
    <xf numFmtId="169" fontId="5" fillId="36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6" borderId="12" xfId="0" applyFill="1" applyBorder="1" applyAlignment="1">
      <alignment horizontal="center"/>
    </xf>
    <xf numFmtId="0" fontId="0" fillId="36" borderId="21" xfId="0" applyFill="1" applyBorder="1" applyAlignment="1">
      <alignment horizontal="center"/>
    </xf>
    <xf numFmtId="44" fontId="10" fillId="0" borderId="15" xfId="48" applyFont="1" applyBorder="1" applyAlignment="1">
      <alignment horizontal="center"/>
    </xf>
  </cellXfs>
  <cellStyles count="49">
    <cellStyle name="20% - Accent1 2" xfId="25"/>
    <cellStyle name="20% - Accent2 2" xfId="29"/>
    <cellStyle name="20% - Accent3 2" xfId="33"/>
    <cellStyle name="20% - Accent4 2" xfId="37"/>
    <cellStyle name="20% - Accent5 2" xfId="41"/>
    <cellStyle name="20% - Accent6 2" xfId="45"/>
    <cellStyle name="40% - Accent1 2" xfId="26"/>
    <cellStyle name="40% - Accent2 2" xfId="30"/>
    <cellStyle name="40% - Accent3 2" xfId="34"/>
    <cellStyle name="40% - Accent4 2" xfId="38"/>
    <cellStyle name="40% - Accent5 2" xfId="42"/>
    <cellStyle name="40% - Accent6 2" xfId="46"/>
    <cellStyle name="60% - Accent1 2" xfId="27"/>
    <cellStyle name="60% - Accent2 2" xfId="31"/>
    <cellStyle name="60% - Accent3 2" xfId="35"/>
    <cellStyle name="60% - Accent4 2" xfId="39"/>
    <cellStyle name="60% - Accent5 2" xfId="43"/>
    <cellStyle name="60% - Accent6 2" xfId="47"/>
    <cellStyle name="Accent1 2" xfId="24"/>
    <cellStyle name="Accent2 2" xfId="28"/>
    <cellStyle name="Accent3 2" xfId="32"/>
    <cellStyle name="Accent4 2" xfId="36"/>
    <cellStyle name="Accent5 2" xfId="40"/>
    <cellStyle name="Accent6 2" xfId="44"/>
    <cellStyle name="Bad 2" xfId="14"/>
    <cellStyle name="Calculation 2" xfId="18"/>
    <cellStyle name="Check Cell 2" xfId="20"/>
    <cellStyle name="Comma [0] 2" xfId="6"/>
    <cellStyle name="Comma 2" xfId="5"/>
    <cellStyle name="Currency" xfId="48" builtinId="4"/>
    <cellStyle name="Currency [0] 2" xfId="7"/>
    <cellStyle name="Currency 2" xfId="4"/>
    <cellStyle name="Currency 3" xfId="3"/>
    <cellStyle name="Explanatory Text 2" xfId="22"/>
    <cellStyle name="Good 2" xfId="13"/>
    <cellStyle name="Heading 1 2" xfId="9"/>
    <cellStyle name="Heading 2 2" xfId="10"/>
    <cellStyle name="Heading 3 2" xfId="11"/>
    <cellStyle name="Heading 4 2" xfId="12"/>
    <cellStyle name="Input 2" xfId="16"/>
    <cellStyle name="Linked Cell 2" xfId="19"/>
    <cellStyle name="Neutral 2" xfId="15"/>
    <cellStyle name="Normal" xfId="0" builtinId="0"/>
    <cellStyle name="Normal 2" xfId="2"/>
    <cellStyle name="Normal 3" xfId="1"/>
    <cellStyle name="Output 2" xfId="17"/>
    <cellStyle name="Title 2" xfId="8"/>
    <cellStyle name="Total 2" xfId="23"/>
    <cellStyle name="Warning Text 2" xfId="2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 tint="0.59999389629810485"/>
  </sheetPr>
  <dimension ref="A1:L990"/>
  <sheetViews>
    <sheetView tabSelected="1" workbookViewId="0">
      <pane ySplit="1" topLeftCell="A2" activePane="bottomLeft" state="frozen"/>
      <selection pane="bottomLeft" activeCell="A57" sqref="A57"/>
    </sheetView>
  </sheetViews>
  <sheetFormatPr baseColWidth="10" defaultColWidth="10.83203125" defaultRowHeight="19" x14ac:dyDescent="0.2"/>
  <cols>
    <col min="1" max="1" width="115.5" style="29" customWidth="1"/>
    <col min="2" max="2" width="12" style="28" customWidth="1"/>
    <col min="3" max="5" width="10.83203125" style="28"/>
    <col min="6" max="6" width="10.83203125" style="36"/>
    <col min="7" max="11" width="10.83203125" style="28"/>
    <col min="12" max="16384" width="10.83203125" style="23"/>
  </cols>
  <sheetData>
    <row r="1" spans="1:12" ht="31" customHeight="1" x14ac:dyDescent="0.2">
      <c r="A1" s="21" t="s">
        <v>31</v>
      </c>
      <c r="B1" s="22" t="s">
        <v>44</v>
      </c>
      <c r="C1" s="34" t="s">
        <v>35</v>
      </c>
      <c r="D1" s="34" t="s">
        <v>36</v>
      </c>
      <c r="E1" s="34" t="s">
        <v>37</v>
      </c>
      <c r="F1" s="34" t="s">
        <v>38</v>
      </c>
      <c r="G1" s="34" t="s">
        <v>39</v>
      </c>
      <c r="H1" s="34" t="s">
        <v>40</v>
      </c>
      <c r="I1" s="34" t="s">
        <v>41</v>
      </c>
      <c r="J1" s="34" t="s">
        <v>42</v>
      </c>
      <c r="K1" s="34" t="s">
        <v>43</v>
      </c>
      <c r="L1" s="22" t="s">
        <v>18</v>
      </c>
    </row>
    <row r="2" spans="1:12" x14ac:dyDescent="0.2">
      <c r="A2" s="24" t="s">
        <v>32</v>
      </c>
      <c r="B2" s="25" t="str">
        <f>C1</f>
        <v>1/COORD</v>
      </c>
      <c r="C2" s="25">
        <f>SUM(C3:C6)</f>
        <v>17</v>
      </c>
      <c r="D2" s="25">
        <f>SUM(D3:D6)</f>
        <v>1</v>
      </c>
      <c r="E2" s="25">
        <f>SUM(E3:E6)</f>
        <v>2</v>
      </c>
      <c r="F2" s="37">
        <f t="shared" ref="F2:L2" si="0">SUM(F3:F6)</f>
        <v>3</v>
      </c>
      <c r="G2" s="25">
        <f t="shared" si="0"/>
        <v>1</v>
      </c>
      <c r="H2" s="25">
        <f t="shared" si="0"/>
        <v>2</v>
      </c>
      <c r="I2" s="25">
        <f t="shared" si="0"/>
        <v>1</v>
      </c>
      <c r="J2" s="25">
        <f t="shared" si="0"/>
        <v>1</v>
      </c>
      <c r="K2" s="25">
        <f t="shared" si="0"/>
        <v>2</v>
      </c>
      <c r="L2" s="25">
        <f t="shared" si="0"/>
        <v>30</v>
      </c>
    </row>
    <row r="3" spans="1:12" x14ac:dyDescent="0.2">
      <c r="A3" s="26" t="s">
        <v>45</v>
      </c>
      <c r="B3" s="25"/>
      <c r="C3" s="47">
        <v>2</v>
      </c>
      <c r="D3" s="47"/>
      <c r="E3" s="47"/>
      <c r="F3" s="48"/>
      <c r="G3" s="47"/>
      <c r="H3" s="47"/>
      <c r="I3" s="47"/>
      <c r="J3" s="47"/>
      <c r="K3" s="47"/>
      <c r="L3" s="27">
        <f t="shared" ref="L3:L12" si="1">SUM(C3:K3)</f>
        <v>2</v>
      </c>
    </row>
    <row r="4" spans="1:12" x14ac:dyDescent="0.2">
      <c r="A4" s="26" t="s">
        <v>46</v>
      </c>
      <c r="B4" s="25"/>
      <c r="C4" s="47">
        <v>9</v>
      </c>
      <c r="D4" s="47">
        <v>1</v>
      </c>
      <c r="E4" s="47">
        <v>2</v>
      </c>
      <c r="F4" s="48">
        <v>3</v>
      </c>
      <c r="G4" s="47">
        <v>1</v>
      </c>
      <c r="H4" s="47">
        <v>2</v>
      </c>
      <c r="I4" s="47">
        <v>1</v>
      </c>
      <c r="J4" s="47">
        <v>1</v>
      </c>
      <c r="K4" s="47">
        <v>2</v>
      </c>
      <c r="L4" s="27">
        <f t="shared" si="1"/>
        <v>22</v>
      </c>
    </row>
    <row r="5" spans="1:12" x14ac:dyDescent="0.2">
      <c r="A5" s="26" t="s">
        <v>47</v>
      </c>
      <c r="B5" s="25"/>
      <c r="C5" s="47">
        <v>4</v>
      </c>
      <c r="D5" s="47"/>
      <c r="E5" s="47"/>
      <c r="F5" s="48"/>
      <c r="G5" s="47"/>
      <c r="H5" s="47"/>
      <c r="I5" s="47"/>
      <c r="J5" s="47"/>
      <c r="K5" s="47"/>
      <c r="L5" s="27">
        <f t="shared" si="1"/>
        <v>4</v>
      </c>
    </row>
    <row r="6" spans="1:12" x14ac:dyDescent="0.2">
      <c r="A6" s="26" t="s">
        <v>48</v>
      </c>
      <c r="B6" s="25"/>
      <c r="C6" s="47">
        <v>2</v>
      </c>
      <c r="D6" s="47"/>
      <c r="E6" s="47"/>
      <c r="F6" s="48"/>
      <c r="G6" s="47"/>
      <c r="H6" s="47"/>
      <c r="I6" s="47"/>
      <c r="J6" s="47"/>
      <c r="K6" s="47"/>
      <c r="L6" s="27">
        <f t="shared" si="1"/>
        <v>2</v>
      </c>
    </row>
    <row r="7" spans="1:12" x14ac:dyDescent="0.2">
      <c r="A7" s="24" t="s">
        <v>55</v>
      </c>
      <c r="B7" s="25"/>
      <c r="C7" s="25">
        <f>SUM(C8:C12)</f>
        <v>3</v>
      </c>
      <c r="D7" s="25">
        <f>SUM(D8:D12)</f>
        <v>4</v>
      </c>
      <c r="E7" s="25">
        <f>SUM(E8:E12)</f>
        <v>2</v>
      </c>
      <c r="F7" s="37">
        <f t="shared" ref="F7:K7" si="2">SUM(F8:F12)</f>
        <v>1</v>
      </c>
      <c r="G7" s="25">
        <f t="shared" si="2"/>
        <v>0</v>
      </c>
      <c r="H7" s="25">
        <f t="shared" si="2"/>
        <v>21</v>
      </c>
      <c r="I7" s="25">
        <f t="shared" si="2"/>
        <v>0</v>
      </c>
      <c r="J7" s="25">
        <f t="shared" si="2"/>
        <v>2</v>
      </c>
      <c r="K7" s="25">
        <f t="shared" si="2"/>
        <v>0</v>
      </c>
      <c r="L7" s="25">
        <f t="shared" si="1"/>
        <v>33</v>
      </c>
    </row>
    <row r="8" spans="1:12" x14ac:dyDescent="0.2">
      <c r="A8" s="26" t="s">
        <v>49</v>
      </c>
      <c r="B8" s="25"/>
      <c r="C8" s="47">
        <v>1.5</v>
      </c>
      <c r="D8" s="47">
        <v>1</v>
      </c>
      <c r="E8" s="48">
        <v>2</v>
      </c>
      <c r="F8" s="48">
        <v>1</v>
      </c>
      <c r="G8" s="47"/>
      <c r="H8" s="48">
        <v>2</v>
      </c>
      <c r="I8" s="47"/>
      <c r="J8" s="47">
        <v>2</v>
      </c>
      <c r="K8" s="47"/>
      <c r="L8" s="27">
        <f t="shared" si="1"/>
        <v>9.5</v>
      </c>
    </row>
    <row r="9" spans="1:12" x14ac:dyDescent="0.2">
      <c r="A9" s="26" t="s">
        <v>50</v>
      </c>
      <c r="B9" s="25"/>
      <c r="C9" s="47"/>
      <c r="D9" s="47"/>
      <c r="E9" s="47"/>
      <c r="F9" s="48"/>
      <c r="G9" s="47"/>
      <c r="H9" s="48">
        <v>9</v>
      </c>
      <c r="I9" s="47"/>
      <c r="J9" s="47"/>
      <c r="K9" s="47"/>
      <c r="L9" s="27">
        <f t="shared" si="1"/>
        <v>9</v>
      </c>
    </row>
    <row r="10" spans="1:12" x14ac:dyDescent="0.2">
      <c r="A10" s="26" t="s">
        <v>51</v>
      </c>
      <c r="B10" s="25"/>
      <c r="C10" s="47">
        <v>1.5</v>
      </c>
      <c r="D10" s="47"/>
      <c r="E10" s="47"/>
      <c r="F10" s="48"/>
      <c r="G10" s="47"/>
      <c r="H10" s="48">
        <v>5</v>
      </c>
      <c r="I10" s="47"/>
      <c r="J10" s="47"/>
      <c r="K10" s="47"/>
      <c r="L10" s="27">
        <f t="shared" si="1"/>
        <v>6.5</v>
      </c>
    </row>
    <row r="11" spans="1:12" x14ac:dyDescent="0.2">
      <c r="A11" s="26" t="s">
        <v>52</v>
      </c>
      <c r="B11" s="25"/>
      <c r="C11" s="47"/>
      <c r="D11" s="47">
        <v>2</v>
      </c>
      <c r="E11" s="47"/>
      <c r="F11" s="48"/>
      <c r="G11" s="47"/>
      <c r="H11" s="48">
        <v>3</v>
      </c>
      <c r="I11" s="47"/>
      <c r="J11" s="47"/>
      <c r="K11" s="47"/>
      <c r="L11" s="27">
        <f t="shared" si="1"/>
        <v>5</v>
      </c>
    </row>
    <row r="12" spans="1:12" s="31" customFormat="1" x14ac:dyDescent="0.2">
      <c r="A12" s="26" t="s">
        <v>53</v>
      </c>
      <c r="B12" s="25"/>
      <c r="C12" s="47"/>
      <c r="D12" s="47">
        <v>1</v>
      </c>
      <c r="E12" s="47"/>
      <c r="F12" s="48"/>
      <c r="G12" s="47"/>
      <c r="H12" s="48">
        <v>2</v>
      </c>
      <c r="I12" s="47"/>
      <c r="J12" s="47"/>
      <c r="K12" s="47"/>
      <c r="L12" s="27">
        <f t="shared" si="1"/>
        <v>3</v>
      </c>
    </row>
    <row r="13" spans="1:12" x14ac:dyDescent="0.2">
      <c r="A13" s="24" t="s">
        <v>54</v>
      </c>
      <c r="B13" s="25"/>
      <c r="C13" s="25">
        <f>SUM(C14:C18)</f>
        <v>26</v>
      </c>
      <c r="D13" s="25">
        <f>SUM(D14:D18)</f>
        <v>12</v>
      </c>
      <c r="E13" s="25">
        <f>SUM(E14:E18)</f>
        <v>0</v>
      </c>
      <c r="F13" s="37">
        <f t="shared" ref="F13:L13" si="3">SUM(F14:F18)</f>
        <v>0</v>
      </c>
      <c r="G13" s="25">
        <f t="shared" si="3"/>
        <v>0</v>
      </c>
      <c r="H13" s="25">
        <f t="shared" si="3"/>
        <v>2.5</v>
      </c>
      <c r="I13" s="25">
        <f t="shared" si="3"/>
        <v>2</v>
      </c>
      <c r="J13" s="25">
        <f t="shared" si="3"/>
        <v>2</v>
      </c>
      <c r="K13" s="25">
        <f t="shared" si="3"/>
        <v>6</v>
      </c>
      <c r="L13" s="25">
        <f t="shared" si="3"/>
        <v>50.5</v>
      </c>
    </row>
    <row r="14" spans="1:12" x14ac:dyDescent="0.2">
      <c r="A14" s="26" t="s">
        <v>58</v>
      </c>
      <c r="B14" s="25"/>
      <c r="C14" s="47">
        <v>2</v>
      </c>
      <c r="D14" s="47">
        <v>3</v>
      </c>
      <c r="E14" s="47"/>
      <c r="F14" s="48"/>
      <c r="G14" s="47"/>
      <c r="H14" s="48"/>
      <c r="I14" s="47"/>
      <c r="J14" s="47"/>
      <c r="K14" s="48">
        <v>2</v>
      </c>
      <c r="L14" s="27">
        <f>SUM(C14:K14)</f>
        <v>7</v>
      </c>
    </row>
    <row r="15" spans="1:12" x14ac:dyDescent="0.2">
      <c r="A15" s="26" t="s">
        <v>59</v>
      </c>
      <c r="B15" s="25"/>
      <c r="C15" s="47">
        <v>8</v>
      </c>
      <c r="D15" s="47">
        <v>3</v>
      </c>
      <c r="E15" s="47"/>
      <c r="F15" s="48"/>
      <c r="G15" s="47"/>
      <c r="H15" s="48">
        <v>2.5</v>
      </c>
      <c r="I15" s="47">
        <v>1</v>
      </c>
      <c r="J15" s="47">
        <v>1</v>
      </c>
      <c r="K15" s="47"/>
      <c r="L15" s="27">
        <f>SUM(C15:K15)</f>
        <v>15.5</v>
      </c>
    </row>
    <row r="16" spans="1:12" x14ac:dyDescent="0.2">
      <c r="A16" s="26" t="s">
        <v>60</v>
      </c>
      <c r="B16" s="25"/>
      <c r="C16" s="47">
        <v>6</v>
      </c>
      <c r="D16" s="47">
        <v>3</v>
      </c>
      <c r="E16" s="47"/>
      <c r="F16" s="48"/>
      <c r="G16" s="47"/>
      <c r="H16" s="48"/>
      <c r="I16" s="47"/>
      <c r="J16" s="47"/>
      <c r="K16" s="48">
        <v>3</v>
      </c>
      <c r="L16" s="27">
        <f>SUM(C16:K16)</f>
        <v>12</v>
      </c>
    </row>
    <row r="17" spans="1:12" x14ac:dyDescent="0.2">
      <c r="A17" s="26" t="s">
        <v>61</v>
      </c>
      <c r="B17" s="25"/>
      <c r="C17" s="47">
        <v>6</v>
      </c>
      <c r="D17" s="47"/>
      <c r="E17" s="47"/>
      <c r="F17" s="48"/>
      <c r="G17" s="47"/>
      <c r="H17" s="48"/>
      <c r="I17" s="47">
        <v>1</v>
      </c>
      <c r="J17" s="47">
        <v>1</v>
      </c>
      <c r="K17" s="47"/>
      <c r="L17" s="27">
        <f>SUM(C17:K17)</f>
        <v>8</v>
      </c>
    </row>
    <row r="18" spans="1:12" x14ac:dyDescent="0.2">
      <c r="A18" s="26" t="s">
        <v>62</v>
      </c>
      <c r="B18" s="25"/>
      <c r="C18" s="47">
        <v>4</v>
      </c>
      <c r="D18" s="47">
        <v>3</v>
      </c>
      <c r="E18" s="47"/>
      <c r="F18" s="48"/>
      <c r="G18" s="47"/>
      <c r="H18" s="48"/>
      <c r="I18" s="47"/>
      <c r="J18" s="47"/>
      <c r="K18" s="48">
        <v>1</v>
      </c>
      <c r="L18" s="27">
        <f>SUM(C18:K18)</f>
        <v>8</v>
      </c>
    </row>
    <row r="19" spans="1:12" x14ac:dyDescent="0.2">
      <c r="A19" s="24" t="s">
        <v>56</v>
      </c>
      <c r="B19" s="25"/>
      <c r="C19" s="25">
        <f>SUM(C20:C23)</f>
        <v>0</v>
      </c>
      <c r="D19" s="25">
        <f>SUM(D20:D23)</f>
        <v>10</v>
      </c>
      <c r="E19" s="25">
        <f>SUM(E20:E23)</f>
        <v>0</v>
      </c>
      <c r="F19" s="37">
        <f t="shared" ref="F19:L19" si="4">SUM(F20:F23)</f>
        <v>0</v>
      </c>
      <c r="G19" s="25">
        <f t="shared" si="4"/>
        <v>3</v>
      </c>
      <c r="H19" s="25">
        <f t="shared" si="4"/>
        <v>1</v>
      </c>
      <c r="I19" s="25">
        <f t="shared" si="4"/>
        <v>0</v>
      </c>
      <c r="J19" s="25">
        <f t="shared" si="4"/>
        <v>5</v>
      </c>
      <c r="K19" s="25">
        <f t="shared" si="4"/>
        <v>18</v>
      </c>
      <c r="L19" s="25">
        <f t="shared" si="4"/>
        <v>37</v>
      </c>
    </row>
    <row r="20" spans="1:12" x14ac:dyDescent="0.2">
      <c r="A20" s="26" t="s">
        <v>57</v>
      </c>
      <c r="B20" s="25"/>
      <c r="C20" s="47"/>
      <c r="D20" s="47"/>
      <c r="E20" s="47"/>
      <c r="F20" s="48"/>
      <c r="G20" s="49"/>
      <c r="H20" s="48">
        <v>1</v>
      </c>
      <c r="I20" s="47"/>
      <c r="J20" s="47">
        <v>3</v>
      </c>
      <c r="K20" s="47">
        <v>5</v>
      </c>
      <c r="L20" s="27">
        <f>SUM(C20:K20)</f>
        <v>9</v>
      </c>
    </row>
    <row r="21" spans="1:12" x14ac:dyDescent="0.2">
      <c r="A21" s="26" t="s">
        <v>63</v>
      </c>
      <c r="B21" s="25"/>
      <c r="C21" s="47"/>
      <c r="D21" s="47">
        <v>4</v>
      </c>
      <c r="E21" s="47"/>
      <c r="F21" s="48"/>
      <c r="G21" s="49">
        <v>1.5</v>
      </c>
      <c r="H21" s="48"/>
      <c r="I21" s="47"/>
      <c r="J21" s="47"/>
      <c r="K21" s="47">
        <v>8</v>
      </c>
      <c r="L21" s="27">
        <f>SUM(C21:K21)</f>
        <v>13.5</v>
      </c>
    </row>
    <row r="22" spans="1:12" x14ac:dyDescent="0.2">
      <c r="A22" s="26" t="s">
        <v>64</v>
      </c>
      <c r="B22" s="25"/>
      <c r="C22" s="47"/>
      <c r="D22" s="47">
        <v>6</v>
      </c>
      <c r="E22" s="47"/>
      <c r="F22" s="48"/>
      <c r="G22" s="49">
        <v>1.5</v>
      </c>
      <c r="H22" s="48"/>
      <c r="I22" s="47"/>
      <c r="J22" s="47"/>
      <c r="K22" s="47">
        <v>2</v>
      </c>
      <c r="L22" s="27">
        <f>SUM(C22:K22)</f>
        <v>9.5</v>
      </c>
    </row>
    <row r="23" spans="1:12" x14ac:dyDescent="0.2">
      <c r="A23" s="26" t="s">
        <v>65</v>
      </c>
      <c r="B23" s="25"/>
      <c r="C23" s="47"/>
      <c r="D23" s="47"/>
      <c r="E23" s="47"/>
      <c r="F23" s="48"/>
      <c r="G23" s="49"/>
      <c r="H23" s="48"/>
      <c r="I23" s="47"/>
      <c r="J23" s="47">
        <v>2</v>
      </c>
      <c r="K23" s="47">
        <v>3</v>
      </c>
      <c r="L23" s="27">
        <f>SUM(C23:K23)</f>
        <v>5</v>
      </c>
    </row>
    <row r="24" spans="1:12" x14ac:dyDescent="0.2">
      <c r="A24" s="24" t="s">
        <v>66</v>
      </c>
      <c r="B24" s="25"/>
      <c r="C24" s="25">
        <f>SUM(C25:C28)</f>
        <v>2</v>
      </c>
      <c r="D24" s="25">
        <f>SUM(D25:D28)</f>
        <v>3</v>
      </c>
      <c r="E24" s="25">
        <f>SUM(E25:E28)</f>
        <v>0</v>
      </c>
      <c r="F24" s="37">
        <f t="shared" ref="F24:L24" si="5">SUM(F25:F28)</f>
        <v>17</v>
      </c>
      <c r="G24" s="25">
        <f t="shared" si="5"/>
        <v>10.5</v>
      </c>
      <c r="H24" s="25">
        <f t="shared" si="5"/>
        <v>2</v>
      </c>
      <c r="I24" s="25">
        <f t="shared" si="5"/>
        <v>0</v>
      </c>
      <c r="J24" s="25">
        <f t="shared" si="5"/>
        <v>2</v>
      </c>
      <c r="K24" s="25">
        <f t="shared" si="5"/>
        <v>0</v>
      </c>
      <c r="L24" s="25">
        <f t="shared" si="5"/>
        <v>36.5</v>
      </c>
    </row>
    <row r="25" spans="1:12" x14ac:dyDescent="0.2">
      <c r="A25" s="26" t="s">
        <v>67</v>
      </c>
      <c r="B25" s="25"/>
      <c r="C25" s="47">
        <v>2</v>
      </c>
      <c r="D25" s="47">
        <v>3</v>
      </c>
      <c r="E25" s="47"/>
      <c r="F25" s="48">
        <v>2</v>
      </c>
      <c r="G25" s="49">
        <v>0.5</v>
      </c>
      <c r="H25" s="48">
        <v>1</v>
      </c>
      <c r="I25" s="47"/>
      <c r="J25" s="47"/>
      <c r="K25" s="47"/>
      <c r="L25" s="27">
        <f>SUM(C25:K25)</f>
        <v>8.5</v>
      </c>
    </row>
    <row r="26" spans="1:12" x14ac:dyDescent="0.2">
      <c r="A26" s="26" t="s">
        <v>68</v>
      </c>
      <c r="B26" s="25"/>
      <c r="C26" s="47"/>
      <c r="D26" s="47"/>
      <c r="E26" s="47"/>
      <c r="F26" s="48">
        <v>2</v>
      </c>
      <c r="G26" s="49">
        <v>7</v>
      </c>
      <c r="H26" s="48">
        <v>1</v>
      </c>
      <c r="I26" s="47"/>
      <c r="J26" s="47"/>
      <c r="K26" s="47"/>
      <c r="L26" s="27">
        <f>SUM(C26:K26)</f>
        <v>10</v>
      </c>
    </row>
    <row r="27" spans="1:12" x14ac:dyDescent="0.2">
      <c r="A27" s="26" t="s">
        <v>69</v>
      </c>
      <c r="B27" s="25"/>
      <c r="C27" s="47"/>
      <c r="D27" s="47"/>
      <c r="E27" s="47"/>
      <c r="F27" s="48">
        <v>10</v>
      </c>
      <c r="G27" s="49"/>
      <c r="H27" s="48"/>
      <c r="I27" s="47"/>
      <c r="J27" s="47">
        <v>2</v>
      </c>
      <c r="K27" s="47"/>
      <c r="L27" s="27">
        <f>SUM(C27:K27)</f>
        <v>12</v>
      </c>
    </row>
    <row r="28" spans="1:12" s="31" customFormat="1" x14ac:dyDescent="0.2">
      <c r="A28" s="26" t="s">
        <v>70</v>
      </c>
      <c r="B28" s="25"/>
      <c r="C28" s="47"/>
      <c r="D28" s="47"/>
      <c r="E28" s="47"/>
      <c r="F28" s="48">
        <v>3</v>
      </c>
      <c r="G28" s="49">
        <v>3</v>
      </c>
      <c r="H28" s="47"/>
      <c r="I28" s="47"/>
      <c r="J28" s="47"/>
      <c r="K28" s="47"/>
      <c r="L28" s="30">
        <f>SUM(C28:K28)</f>
        <v>6</v>
      </c>
    </row>
    <row r="29" spans="1:12" x14ac:dyDescent="0.2">
      <c r="A29" s="24" t="s">
        <v>71</v>
      </c>
      <c r="B29" s="25"/>
      <c r="C29" s="25">
        <f>SUM(C30:C33)</f>
        <v>0</v>
      </c>
      <c r="D29" s="25">
        <f>SUM(D30:D33)</f>
        <v>1</v>
      </c>
      <c r="E29" s="25">
        <f>SUM(E30:E33)</f>
        <v>0</v>
      </c>
      <c r="F29" s="37">
        <f t="shared" ref="F29:L29" si="6">SUM(F30:F33)</f>
        <v>17</v>
      </c>
      <c r="G29" s="25">
        <f t="shared" si="6"/>
        <v>9</v>
      </c>
      <c r="H29" s="25">
        <f t="shared" si="6"/>
        <v>0</v>
      </c>
      <c r="I29" s="25">
        <f t="shared" si="6"/>
        <v>0</v>
      </c>
      <c r="J29" s="25">
        <f t="shared" si="6"/>
        <v>0</v>
      </c>
      <c r="K29" s="25">
        <f t="shared" si="6"/>
        <v>0</v>
      </c>
      <c r="L29" s="25">
        <f t="shared" si="6"/>
        <v>27</v>
      </c>
    </row>
    <row r="30" spans="1:12" x14ac:dyDescent="0.2">
      <c r="A30" s="26" t="s">
        <v>72</v>
      </c>
      <c r="B30" s="25"/>
      <c r="C30" s="47"/>
      <c r="D30" s="47">
        <v>1</v>
      </c>
      <c r="E30" s="47"/>
      <c r="F30" s="48">
        <v>4</v>
      </c>
      <c r="G30" s="49"/>
      <c r="H30" s="47"/>
      <c r="I30" s="47"/>
      <c r="J30" s="47"/>
      <c r="K30" s="47"/>
      <c r="L30" s="27">
        <f>SUM(C30:K30)</f>
        <v>5</v>
      </c>
    </row>
    <row r="31" spans="1:12" x14ac:dyDescent="0.2">
      <c r="A31" s="26" t="s">
        <v>73</v>
      </c>
      <c r="B31" s="25"/>
      <c r="C31" s="47"/>
      <c r="D31" s="47"/>
      <c r="E31" s="47"/>
      <c r="F31" s="48">
        <v>7</v>
      </c>
      <c r="G31" s="49">
        <v>1</v>
      </c>
      <c r="H31" s="47"/>
      <c r="I31" s="47"/>
      <c r="J31" s="47"/>
      <c r="K31" s="47"/>
      <c r="L31" s="27">
        <f>SUM(C31:K31)</f>
        <v>8</v>
      </c>
    </row>
    <row r="32" spans="1:12" ht="18.75" customHeight="1" x14ac:dyDescent="0.2">
      <c r="A32" s="26" t="s">
        <v>74</v>
      </c>
      <c r="B32" s="25"/>
      <c r="C32" s="47"/>
      <c r="D32" s="47"/>
      <c r="E32" s="47"/>
      <c r="F32" s="48">
        <v>3</v>
      </c>
      <c r="G32" s="49">
        <v>1</v>
      </c>
      <c r="H32" s="47"/>
      <c r="I32" s="47"/>
      <c r="J32" s="47"/>
      <c r="K32" s="47"/>
      <c r="L32" s="27">
        <f>SUM(C32:K32)</f>
        <v>4</v>
      </c>
    </row>
    <row r="33" spans="1:12" x14ac:dyDescent="0.2">
      <c r="A33" s="26" t="s">
        <v>75</v>
      </c>
      <c r="B33" s="25"/>
      <c r="C33" s="47"/>
      <c r="D33" s="47"/>
      <c r="E33" s="47"/>
      <c r="F33" s="48">
        <v>3</v>
      </c>
      <c r="G33" s="49">
        <v>7</v>
      </c>
      <c r="H33" s="47"/>
      <c r="I33" s="47"/>
      <c r="J33" s="47"/>
      <c r="K33" s="47"/>
      <c r="L33" s="27">
        <f>SUM(C33:K33)</f>
        <v>10</v>
      </c>
    </row>
    <row r="34" spans="1:12" x14ac:dyDescent="0.2">
      <c r="A34" s="24" t="s">
        <v>76</v>
      </c>
      <c r="B34" s="25"/>
      <c r="C34" s="25">
        <f>SUM(C35:C38)</f>
        <v>8</v>
      </c>
      <c r="D34" s="25">
        <f>SUM(D35:D38)</f>
        <v>0</v>
      </c>
      <c r="E34" s="25">
        <f>SUM(E35:E38)</f>
        <v>32</v>
      </c>
      <c r="F34" s="37">
        <f t="shared" ref="F34:L34" si="7">SUM(F35:F38)</f>
        <v>2</v>
      </c>
      <c r="G34" s="25">
        <f t="shared" si="7"/>
        <v>5</v>
      </c>
      <c r="H34" s="25">
        <f t="shared" si="7"/>
        <v>2</v>
      </c>
      <c r="I34" s="25">
        <f t="shared" si="7"/>
        <v>0</v>
      </c>
      <c r="J34" s="25">
        <f t="shared" si="7"/>
        <v>2</v>
      </c>
      <c r="K34" s="25">
        <f t="shared" si="7"/>
        <v>2</v>
      </c>
      <c r="L34" s="25">
        <f t="shared" si="7"/>
        <v>53</v>
      </c>
    </row>
    <row r="35" spans="1:12" x14ac:dyDescent="0.2">
      <c r="A35" s="26" t="s">
        <v>77</v>
      </c>
      <c r="B35" s="25"/>
      <c r="C35" s="47">
        <v>1.5</v>
      </c>
      <c r="D35" s="47"/>
      <c r="E35" s="48">
        <v>8</v>
      </c>
      <c r="F35" s="48"/>
      <c r="G35" s="49">
        <v>1</v>
      </c>
      <c r="H35" s="48"/>
      <c r="I35" s="47"/>
      <c r="J35" s="47"/>
      <c r="K35" s="47"/>
      <c r="L35" s="27">
        <f>SUM(C35:K35)</f>
        <v>10.5</v>
      </c>
    </row>
    <row r="36" spans="1:12" x14ac:dyDescent="0.2">
      <c r="A36" s="26" t="s">
        <v>78</v>
      </c>
      <c r="B36" s="25"/>
      <c r="C36" s="47">
        <v>4.5</v>
      </c>
      <c r="D36" s="47"/>
      <c r="E36" s="48">
        <v>11</v>
      </c>
      <c r="F36" s="48">
        <v>1</v>
      </c>
      <c r="G36" s="49">
        <v>2.5</v>
      </c>
      <c r="H36" s="48">
        <v>1</v>
      </c>
      <c r="I36" s="47"/>
      <c r="J36" s="47"/>
      <c r="K36" s="47"/>
      <c r="L36" s="27">
        <f>SUM(C36:K36)</f>
        <v>20</v>
      </c>
    </row>
    <row r="37" spans="1:12" x14ac:dyDescent="0.2">
      <c r="A37" s="26" t="s">
        <v>79</v>
      </c>
      <c r="B37" s="25"/>
      <c r="C37" s="47"/>
      <c r="D37" s="47"/>
      <c r="E37" s="48">
        <v>8</v>
      </c>
      <c r="F37" s="48"/>
      <c r="G37" s="49"/>
      <c r="H37" s="48"/>
      <c r="I37" s="47"/>
      <c r="J37" s="47">
        <v>2</v>
      </c>
      <c r="K37" s="47">
        <v>2</v>
      </c>
      <c r="L37" s="27">
        <f>SUM(C37:K37)</f>
        <v>12</v>
      </c>
    </row>
    <row r="38" spans="1:12" x14ac:dyDescent="0.2">
      <c r="A38" s="26" t="s">
        <v>80</v>
      </c>
      <c r="B38" s="25"/>
      <c r="C38" s="47">
        <v>2</v>
      </c>
      <c r="D38" s="47"/>
      <c r="E38" s="48">
        <v>5</v>
      </c>
      <c r="F38" s="48">
        <v>1</v>
      </c>
      <c r="G38" s="49">
        <v>1.5</v>
      </c>
      <c r="H38" s="48">
        <v>1</v>
      </c>
      <c r="I38" s="47"/>
      <c r="J38" s="47"/>
      <c r="K38" s="47"/>
      <c r="L38" s="27">
        <f>SUM(C38:K38)</f>
        <v>10.5</v>
      </c>
    </row>
    <row r="39" spans="1:12" x14ac:dyDescent="0.2">
      <c r="A39" s="24" t="s">
        <v>81</v>
      </c>
      <c r="B39" s="25"/>
      <c r="C39" s="25">
        <f t="shared" ref="C39:L39" si="8">SUM(C40:C43)</f>
        <v>0</v>
      </c>
      <c r="D39" s="25">
        <f t="shared" si="8"/>
        <v>14</v>
      </c>
      <c r="E39" s="25">
        <f>SUM(E40:E43)</f>
        <v>0</v>
      </c>
      <c r="F39" s="37">
        <f t="shared" si="8"/>
        <v>0</v>
      </c>
      <c r="G39" s="25">
        <f t="shared" si="8"/>
        <v>0</v>
      </c>
      <c r="H39" s="25">
        <f t="shared" si="8"/>
        <v>4.5</v>
      </c>
      <c r="I39" s="25">
        <f t="shared" si="8"/>
        <v>0</v>
      </c>
      <c r="J39" s="25">
        <f t="shared" si="8"/>
        <v>4</v>
      </c>
      <c r="K39" s="25">
        <f t="shared" si="8"/>
        <v>2</v>
      </c>
      <c r="L39" s="25">
        <f t="shared" si="8"/>
        <v>24.5</v>
      </c>
    </row>
    <row r="40" spans="1:12" x14ac:dyDescent="0.2">
      <c r="A40" s="26" t="s">
        <v>82</v>
      </c>
      <c r="B40" s="25"/>
      <c r="C40" s="47"/>
      <c r="D40" s="47">
        <v>3</v>
      </c>
      <c r="E40" s="47"/>
      <c r="F40" s="48"/>
      <c r="G40" s="47"/>
      <c r="H40" s="48">
        <v>1</v>
      </c>
      <c r="I40" s="47"/>
      <c r="J40" s="47">
        <v>1</v>
      </c>
      <c r="K40" s="47"/>
      <c r="L40" s="27">
        <f>SUM(C40:K40)</f>
        <v>5</v>
      </c>
    </row>
    <row r="41" spans="1:12" x14ac:dyDescent="0.2">
      <c r="A41" s="26" t="s">
        <v>83</v>
      </c>
      <c r="B41" s="25"/>
      <c r="C41" s="47"/>
      <c r="D41" s="47">
        <v>4.5</v>
      </c>
      <c r="E41" s="47"/>
      <c r="F41" s="48"/>
      <c r="G41" s="47"/>
      <c r="H41" s="48">
        <v>1</v>
      </c>
      <c r="I41" s="47"/>
      <c r="J41" s="47">
        <v>1</v>
      </c>
      <c r="K41" s="47"/>
      <c r="L41" s="27">
        <f>SUM(C41:K41)</f>
        <v>6.5</v>
      </c>
    </row>
    <row r="42" spans="1:12" x14ac:dyDescent="0.2">
      <c r="A42" s="26" t="s">
        <v>84</v>
      </c>
      <c r="B42" s="25"/>
      <c r="C42" s="47"/>
      <c r="D42" s="47">
        <v>3.5</v>
      </c>
      <c r="E42" s="47"/>
      <c r="F42" s="48"/>
      <c r="G42" s="47"/>
      <c r="H42" s="48">
        <v>1.5</v>
      </c>
      <c r="I42" s="47"/>
      <c r="J42" s="47">
        <v>1</v>
      </c>
      <c r="K42" s="48">
        <v>2</v>
      </c>
      <c r="L42" s="27">
        <f>SUM(C42:K42)</f>
        <v>8</v>
      </c>
    </row>
    <row r="43" spans="1:12" x14ac:dyDescent="0.2">
      <c r="A43" s="26" t="s">
        <v>85</v>
      </c>
      <c r="B43" s="25"/>
      <c r="C43" s="47"/>
      <c r="D43" s="47">
        <v>3</v>
      </c>
      <c r="E43" s="47"/>
      <c r="F43" s="48"/>
      <c r="G43" s="47"/>
      <c r="H43" s="48">
        <v>1</v>
      </c>
      <c r="I43" s="47"/>
      <c r="J43" s="47">
        <v>1</v>
      </c>
      <c r="K43" s="47"/>
      <c r="L43" s="27">
        <f>SUM(C43:K43)</f>
        <v>5</v>
      </c>
    </row>
    <row r="44" spans="1:12" x14ac:dyDescent="0.2">
      <c r="A44" s="24" t="s">
        <v>33</v>
      </c>
      <c r="B44" s="25"/>
      <c r="C44" s="25">
        <f t="shared" ref="C44:L44" si="9">SUM(C45:C47)</f>
        <v>2</v>
      </c>
      <c r="D44" s="25">
        <f t="shared" si="9"/>
        <v>1</v>
      </c>
      <c r="E44" s="25">
        <f>SUM(E45:E47)</f>
        <v>6</v>
      </c>
      <c r="F44" s="37">
        <f t="shared" si="9"/>
        <v>2</v>
      </c>
      <c r="G44" s="25">
        <f t="shared" si="9"/>
        <v>5.5</v>
      </c>
      <c r="H44" s="25">
        <f t="shared" si="9"/>
        <v>4</v>
      </c>
      <c r="I44" s="25">
        <f t="shared" si="9"/>
        <v>12</v>
      </c>
      <c r="J44" s="25">
        <f t="shared" si="9"/>
        <v>2</v>
      </c>
      <c r="K44" s="25">
        <f t="shared" si="9"/>
        <v>2</v>
      </c>
      <c r="L44" s="25">
        <f t="shared" si="9"/>
        <v>36.5</v>
      </c>
    </row>
    <row r="45" spans="1:12" x14ac:dyDescent="0.2">
      <c r="A45" s="26" t="s">
        <v>86</v>
      </c>
      <c r="B45" s="25"/>
      <c r="C45" s="47">
        <v>2</v>
      </c>
      <c r="D45" s="47">
        <v>1</v>
      </c>
      <c r="E45" s="47">
        <v>2</v>
      </c>
      <c r="F45" s="48">
        <v>2</v>
      </c>
      <c r="G45" s="49">
        <v>2</v>
      </c>
      <c r="H45" s="47">
        <v>4</v>
      </c>
      <c r="I45" s="47">
        <v>8</v>
      </c>
      <c r="J45" s="47">
        <v>1</v>
      </c>
      <c r="K45" s="47">
        <v>2</v>
      </c>
      <c r="L45" s="27">
        <f>SUM(C45:K45)</f>
        <v>24</v>
      </c>
    </row>
    <row r="46" spans="1:12" x14ac:dyDescent="0.2">
      <c r="A46" s="26" t="s">
        <v>87</v>
      </c>
      <c r="B46" s="25"/>
      <c r="C46" s="47"/>
      <c r="D46" s="47"/>
      <c r="E46" s="48">
        <v>2</v>
      </c>
      <c r="F46" s="48"/>
      <c r="G46" s="49">
        <v>1.5</v>
      </c>
      <c r="H46" s="47"/>
      <c r="I46" s="47">
        <v>2</v>
      </c>
      <c r="J46" s="47"/>
      <c r="K46" s="47"/>
      <c r="L46" s="27">
        <f>SUM(C46:K46)</f>
        <v>5.5</v>
      </c>
    </row>
    <row r="47" spans="1:12" x14ac:dyDescent="0.2">
      <c r="A47" s="26" t="s">
        <v>88</v>
      </c>
      <c r="B47" s="25"/>
      <c r="C47" s="47"/>
      <c r="D47" s="47"/>
      <c r="E47" s="48">
        <v>2</v>
      </c>
      <c r="F47" s="48"/>
      <c r="G47" s="49">
        <v>2</v>
      </c>
      <c r="H47" s="47"/>
      <c r="I47" s="47">
        <v>2</v>
      </c>
      <c r="J47" s="47">
        <v>1</v>
      </c>
      <c r="K47" s="47"/>
      <c r="L47" s="27">
        <f>SUM(C47:K47)</f>
        <v>7</v>
      </c>
    </row>
    <row r="48" spans="1:12" x14ac:dyDescent="0.2">
      <c r="A48" s="24" t="s">
        <v>34</v>
      </c>
      <c r="B48" s="25"/>
      <c r="C48" s="25">
        <f>C2+C7+C13+C19+C24+C29+C34+C39+C44</f>
        <v>58</v>
      </c>
      <c r="D48" s="25">
        <f>D2+D7+D13+D19+D24+D29+D34+D39+D44</f>
        <v>46</v>
      </c>
      <c r="E48" s="25">
        <f t="shared" ref="E48:L48" si="10">E2+E7+E13+E19+E24+E29+E34+E39+E44</f>
        <v>42</v>
      </c>
      <c r="F48" s="37">
        <f t="shared" si="10"/>
        <v>42</v>
      </c>
      <c r="G48" s="25">
        <f t="shared" si="10"/>
        <v>34</v>
      </c>
      <c r="H48" s="25">
        <f t="shared" si="10"/>
        <v>39</v>
      </c>
      <c r="I48" s="25">
        <f t="shared" si="10"/>
        <v>15</v>
      </c>
      <c r="J48" s="25">
        <f t="shared" si="10"/>
        <v>20</v>
      </c>
      <c r="K48" s="25">
        <f t="shared" si="10"/>
        <v>32</v>
      </c>
      <c r="L48" s="25">
        <f t="shared" si="10"/>
        <v>328</v>
      </c>
    </row>
    <row r="49" spans="1:1" ht="21" customHeight="1" x14ac:dyDescent="0.2"/>
    <row r="50" spans="1:1" ht="21" customHeight="1" x14ac:dyDescent="0.2">
      <c r="A50" s="46" t="s">
        <v>89</v>
      </c>
    </row>
    <row r="51" spans="1:1" ht="21" customHeight="1" x14ac:dyDescent="0.2">
      <c r="A51" s="46" t="s">
        <v>91</v>
      </c>
    </row>
    <row r="52" spans="1:1" ht="21" customHeight="1" x14ac:dyDescent="0.2">
      <c r="A52" s="46" t="s">
        <v>90</v>
      </c>
    </row>
    <row r="53" spans="1:1" ht="21" customHeight="1" x14ac:dyDescent="0.2"/>
    <row r="54" spans="1:1" ht="21" customHeight="1" x14ac:dyDescent="0.2"/>
    <row r="55" spans="1:1" ht="21" customHeight="1" x14ac:dyDescent="0.2"/>
    <row r="56" spans="1:1" ht="21" customHeight="1" x14ac:dyDescent="0.2"/>
    <row r="57" spans="1:1" ht="21" customHeight="1" x14ac:dyDescent="0.2"/>
    <row r="58" spans="1:1" ht="21" customHeight="1" x14ac:dyDescent="0.2"/>
    <row r="59" spans="1:1" ht="21" customHeight="1" x14ac:dyDescent="0.2"/>
    <row r="60" spans="1:1" ht="21" customHeight="1" x14ac:dyDescent="0.2"/>
    <row r="61" spans="1:1" ht="21" customHeight="1" x14ac:dyDescent="0.2"/>
    <row r="62" spans="1:1" ht="21" customHeight="1" x14ac:dyDescent="0.2"/>
    <row r="63" spans="1:1" ht="21" customHeight="1" x14ac:dyDescent="0.2"/>
    <row r="64" spans="1:1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  <row r="159" ht="21" customHeight="1" x14ac:dyDescent="0.2"/>
    <row r="160" ht="21" customHeight="1" x14ac:dyDescent="0.2"/>
    <row r="161" ht="21" customHeight="1" x14ac:dyDescent="0.2"/>
    <row r="162" ht="21" customHeight="1" x14ac:dyDescent="0.2"/>
    <row r="163" ht="21" customHeight="1" x14ac:dyDescent="0.2"/>
    <row r="164" ht="21" customHeight="1" x14ac:dyDescent="0.2"/>
    <row r="165" ht="21" customHeight="1" x14ac:dyDescent="0.2"/>
    <row r="166" ht="21" customHeight="1" x14ac:dyDescent="0.2"/>
    <row r="167" ht="21" customHeight="1" x14ac:dyDescent="0.2"/>
    <row r="168" ht="21" customHeight="1" x14ac:dyDescent="0.2"/>
    <row r="169" ht="21" customHeight="1" x14ac:dyDescent="0.2"/>
    <row r="170" ht="21" customHeight="1" x14ac:dyDescent="0.2"/>
    <row r="171" ht="21" customHeight="1" x14ac:dyDescent="0.2"/>
    <row r="172" ht="21" customHeight="1" x14ac:dyDescent="0.2"/>
    <row r="173" ht="21" customHeight="1" x14ac:dyDescent="0.2"/>
    <row r="174" ht="21" customHeight="1" x14ac:dyDescent="0.2"/>
    <row r="175" ht="21" customHeight="1" x14ac:dyDescent="0.2"/>
    <row r="176" ht="21" customHeight="1" x14ac:dyDescent="0.2"/>
    <row r="177" ht="21" customHeight="1" x14ac:dyDescent="0.2"/>
    <row r="178" ht="21" customHeight="1" x14ac:dyDescent="0.2"/>
    <row r="179" ht="21" customHeight="1" x14ac:dyDescent="0.2"/>
    <row r="180" ht="21" customHeight="1" x14ac:dyDescent="0.2"/>
    <row r="181" ht="21" customHeight="1" x14ac:dyDescent="0.2"/>
    <row r="182" ht="21" customHeight="1" x14ac:dyDescent="0.2"/>
    <row r="183" ht="21" customHeight="1" x14ac:dyDescent="0.2"/>
    <row r="184" ht="21" customHeight="1" x14ac:dyDescent="0.2"/>
    <row r="185" ht="21" customHeight="1" x14ac:dyDescent="0.2"/>
    <row r="186" ht="21" customHeight="1" x14ac:dyDescent="0.2"/>
    <row r="187" ht="21" customHeight="1" x14ac:dyDescent="0.2"/>
    <row r="188" ht="21" customHeight="1" x14ac:dyDescent="0.2"/>
    <row r="189" ht="21" customHeight="1" x14ac:dyDescent="0.2"/>
    <row r="190" ht="21" customHeight="1" x14ac:dyDescent="0.2"/>
    <row r="191" ht="21" customHeight="1" x14ac:dyDescent="0.2"/>
    <row r="192" ht="21" customHeight="1" x14ac:dyDescent="0.2"/>
    <row r="193" ht="21" customHeight="1" x14ac:dyDescent="0.2"/>
    <row r="194" ht="21" customHeight="1" x14ac:dyDescent="0.2"/>
    <row r="195" ht="21" customHeight="1" x14ac:dyDescent="0.2"/>
    <row r="196" ht="21" customHeight="1" x14ac:dyDescent="0.2"/>
    <row r="197" ht="21" customHeight="1" x14ac:dyDescent="0.2"/>
    <row r="198" ht="21" customHeight="1" x14ac:dyDescent="0.2"/>
    <row r="199" ht="21" customHeight="1" x14ac:dyDescent="0.2"/>
    <row r="200" ht="21" customHeight="1" x14ac:dyDescent="0.2"/>
    <row r="201" ht="21" customHeight="1" x14ac:dyDescent="0.2"/>
    <row r="202" ht="21" customHeight="1" x14ac:dyDescent="0.2"/>
    <row r="203" ht="21" customHeight="1" x14ac:dyDescent="0.2"/>
    <row r="204" ht="21" customHeight="1" x14ac:dyDescent="0.2"/>
    <row r="205" ht="21" customHeight="1" x14ac:dyDescent="0.2"/>
    <row r="206" ht="21" customHeight="1" x14ac:dyDescent="0.2"/>
    <row r="207" ht="21" customHeight="1" x14ac:dyDescent="0.2"/>
    <row r="208" ht="21" customHeight="1" x14ac:dyDescent="0.2"/>
    <row r="209" ht="21" customHeight="1" x14ac:dyDescent="0.2"/>
    <row r="210" ht="21" customHeight="1" x14ac:dyDescent="0.2"/>
    <row r="211" ht="21" customHeight="1" x14ac:dyDescent="0.2"/>
    <row r="212" ht="21" customHeight="1" x14ac:dyDescent="0.2"/>
    <row r="213" ht="21" customHeight="1" x14ac:dyDescent="0.2"/>
    <row r="214" ht="21" customHeight="1" x14ac:dyDescent="0.2"/>
    <row r="215" ht="21" customHeight="1" x14ac:dyDescent="0.2"/>
    <row r="216" ht="21" customHeight="1" x14ac:dyDescent="0.2"/>
    <row r="217" ht="21" customHeight="1" x14ac:dyDescent="0.2"/>
    <row r="218" ht="21" customHeight="1" x14ac:dyDescent="0.2"/>
    <row r="219" ht="21" customHeight="1" x14ac:dyDescent="0.2"/>
    <row r="220" ht="21" customHeight="1" x14ac:dyDescent="0.2"/>
    <row r="221" ht="21" customHeight="1" x14ac:dyDescent="0.2"/>
    <row r="222" ht="21" customHeight="1" x14ac:dyDescent="0.2"/>
    <row r="223" ht="21" customHeight="1" x14ac:dyDescent="0.2"/>
    <row r="224" ht="21" customHeight="1" x14ac:dyDescent="0.2"/>
    <row r="225" ht="21" customHeight="1" x14ac:dyDescent="0.2"/>
    <row r="226" ht="21" customHeight="1" x14ac:dyDescent="0.2"/>
    <row r="227" ht="21" customHeight="1" x14ac:dyDescent="0.2"/>
    <row r="228" ht="21" customHeight="1" x14ac:dyDescent="0.2"/>
    <row r="229" ht="21" customHeight="1" x14ac:dyDescent="0.2"/>
    <row r="230" ht="21" customHeight="1" x14ac:dyDescent="0.2"/>
    <row r="231" ht="21" customHeight="1" x14ac:dyDescent="0.2"/>
    <row r="232" ht="21" customHeight="1" x14ac:dyDescent="0.2"/>
    <row r="233" ht="21" customHeight="1" x14ac:dyDescent="0.2"/>
    <row r="234" ht="21" customHeight="1" x14ac:dyDescent="0.2"/>
    <row r="235" ht="21" customHeight="1" x14ac:dyDescent="0.2"/>
    <row r="236" ht="21" customHeight="1" x14ac:dyDescent="0.2"/>
    <row r="237" ht="21" customHeight="1" x14ac:dyDescent="0.2"/>
    <row r="238" ht="21" customHeight="1" x14ac:dyDescent="0.2"/>
    <row r="239" ht="21" customHeight="1" x14ac:dyDescent="0.2"/>
    <row r="240" ht="21" customHeight="1" x14ac:dyDescent="0.2"/>
    <row r="241" ht="21" customHeight="1" x14ac:dyDescent="0.2"/>
    <row r="242" ht="21" customHeight="1" x14ac:dyDescent="0.2"/>
    <row r="243" ht="21" customHeight="1" x14ac:dyDescent="0.2"/>
    <row r="244" ht="21" customHeight="1" x14ac:dyDescent="0.2"/>
    <row r="245" ht="21" customHeight="1" x14ac:dyDescent="0.2"/>
    <row r="246" ht="21" customHeight="1" x14ac:dyDescent="0.2"/>
    <row r="247" ht="21" customHeight="1" x14ac:dyDescent="0.2"/>
    <row r="248" ht="21" customHeight="1" x14ac:dyDescent="0.2"/>
    <row r="249" ht="21" customHeight="1" x14ac:dyDescent="0.2"/>
    <row r="250" ht="21" customHeight="1" x14ac:dyDescent="0.2"/>
    <row r="251" ht="21" customHeight="1" x14ac:dyDescent="0.2"/>
    <row r="252" ht="21" customHeight="1" x14ac:dyDescent="0.2"/>
    <row r="253" ht="21" customHeight="1" x14ac:dyDescent="0.2"/>
    <row r="254" ht="21" customHeight="1" x14ac:dyDescent="0.2"/>
    <row r="255" ht="21" customHeight="1" x14ac:dyDescent="0.2"/>
    <row r="256" ht="21" customHeight="1" x14ac:dyDescent="0.2"/>
    <row r="257" ht="21" customHeight="1" x14ac:dyDescent="0.2"/>
    <row r="258" ht="21" customHeight="1" x14ac:dyDescent="0.2"/>
    <row r="259" ht="21" customHeight="1" x14ac:dyDescent="0.2"/>
    <row r="260" ht="21" customHeight="1" x14ac:dyDescent="0.2"/>
    <row r="261" ht="21" customHeight="1" x14ac:dyDescent="0.2"/>
    <row r="262" ht="21" customHeight="1" x14ac:dyDescent="0.2"/>
    <row r="263" ht="21" customHeight="1" x14ac:dyDescent="0.2"/>
    <row r="264" ht="21" customHeight="1" x14ac:dyDescent="0.2"/>
    <row r="265" ht="21" customHeight="1" x14ac:dyDescent="0.2"/>
    <row r="266" ht="21" customHeight="1" x14ac:dyDescent="0.2"/>
    <row r="267" ht="21" customHeight="1" x14ac:dyDescent="0.2"/>
    <row r="268" ht="21" customHeight="1" x14ac:dyDescent="0.2"/>
    <row r="269" ht="21" customHeight="1" x14ac:dyDescent="0.2"/>
    <row r="270" ht="21" customHeight="1" x14ac:dyDescent="0.2"/>
    <row r="271" ht="21" customHeight="1" x14ac:dyDescent="0.2"/>
    <row r="272" ht="21" customHeight="1" x14ac:dyDescent="0.2"/>
    <row r="273" ht="21" customHeight="1" x14ac:dyDescent="0.2"/>
    <row r="274" ht="21" customHeight="1" x14ac:dyDescent="0.2"/>
    <row r="275" ht="21" customHeight="1" x14ac:dyDescent="0.2"/>
    <row r="276" ht="21" customHeight="1" x14ac:dyDescent="0.2"/>
    <row r="277" ht="21" customHeight="1" x14ac:dyDescent="0.2"/>
    <row r="278" ht="21" customHeight="1" x14ac:dyDescent="0.2"/>
    <row r="279" ht="21" customHeight="1" x14ac:dyDescent="0.2"/>
    <row r="280" ht="21" customHeight="1" x14ac:dyDescent="0.2"/>
    <row r="281" ht="21" customHeight="1" x14ac:dyDescent="0.2"/>
    <row r="282" ht="21" customHeight="1" x14ac:dyDescent="0.2"/>
    <row r="283" ht="21" customHeight="1" x14ac:dyDescent="0.2"/>
    <row r="284" ht="21" customHeight="1" x14ac:dyDescent="0.2"/>
    <row r="285" ht="21" customHeight="1" x14ac:dyDescent="0.2"/>
    <row r="286" ht="21" customHeight="1" x14ac:dyDescent="0.2"/>
    <row r="287" ht="21" customHeight="1" x14ac:dyDescent="0.2"/>
    <row r="288" ht="21" customHeight="1" x14ac:dyDescent="0.2"/>
    <row r="289" ht="21" customHeight="1" x14ac:dyDescent="0.2"/>
    <row r="290" ht="21" customHeight="1" x14ac:dyDescent="0.2"/>
    <row r="291" ht="21" customHeight="1" x14ac:dyDescent="0.2"/>
    <row r="292" ht="21" customHeight="1" x14ac:dyDescent="0.2"/>
    <row r="293" ht="21" customHeight="1" x14ac:dyDescent="0.2"/>
    <row r="294" ht="21" customHeight="1" x14ac:dyDescent="0.2"/>
    <row r="295" ht="21" customHeight="1" x14ac:dyDescent="0.2"/>
    <row r="296" ht="21" customHeight="1" x14ac:dyDescent="0.2"/>
    <row r="297" ht="21" customHeight="1" x14ac:dyDescent="0.2"/>
    <row r="298" ht="21" customHeight="1" x14ac:dyDescent="0.2"/>
    <row r="299" ht="21" customHeight="1" x14ac:dyDescent="0.2"/>
    <row r="300" ht="21" customHeight="1" x14ac:dyDescent="0.2"/>
    <row r="301" ht="21" customHeight="1" x14ac:dyDescent="0.2"/>
    <row r="302" ht="21" customHeight="1" x14ac:dyDescent="0.2"/>
    <row r="303" ht="21" customHeight="1" x14ac:dyDescent="0.2"/>
    <row r="304" ht="21" customHeight="1" x14ac:dyDescent="0.2"/>
    <row r="305" ht="21" customHeight="1" x14ac:dyDescent="0.2"/>
    <row r="306" ht="21" customHeight="1" x14ac:dyDescent="0.2"/>
    <row r="307" ht="21" customHeight="1" x14ac:dyDescent="0.2"/>
    <row r="308" ht="21" customHeight="1" x14ac:dyDescent="0.2"/>
    <row r="309" ht="21" customHeight="1" x14ac:dyDescent="0.2"/>
    <row r="310" ht="21" customHeight="1" x14ac:dyDescent="0.2"/>
    <row r="311" ht="21" customHeight="1" x14ac:dyDescent="0.2"/>
    <row r="312" ht="21" customHeight="1" x14ac:dyDescent="0.2"/>
    <row r="313" ht="21" customHeight="1" x14ac:dyDescent="0.2"/>
    <row r="314" ht="21" customHeight="1" x14ac:dyDescent="0.2"/>
    <row r="315" ht="21" customHeight="1" x14ac:dyDescent="0.2"/>
    <row r="316" ht="21" customHeight="1" x14ac:dyDescent="0.2"/>
    <row r="317" ht="21" customHeight="1" x14ac:dyDescent="0.2"/>
    <row r="318" ht="21" customHeight="1" x14ac:dyDescent="0.2"/>
    <row r="319" ht="21" customHeight="1" x14ac:dyDescent="0.2"/>
    <row r="320" ht="21" customHeight="1" x14ac:dyDescent="0.2"/>
    <row r="321" ht="21" customHeight="1" x14ac:dyDescent="0.2"/>
    <row r="322" ht="21" customHeight="1" x14ac:dyDescent="0.2"/>
    <row r="323" ht="21" customHeight="1" x14ac:dyDescent="0.2"/>
    <row r="324" ht="21" customHeight="1" x14ac:dyDescent="0.2"/>
    <row r="325" ht="21" customHeight="1" x14ac:dyDescent="0.2"/>
    <row r="326" ht="21" customHeight="1" x14ac:dyDescent="0.2"/>
    <row r="327" ht="21" customHeight="1" x14ac:dyDescent="0.2"/>
    <row r="328" ht="21" customHeight="1" x14ac:dyDescent="0.2"/>
    <row r="329" ht="21" customHeight="1" x14ac:dyDescent="0.2"/>
    <row r="330" ht="21" customHeight="1" x14ac:dyDescent="0.2"/>
    <row r="331" ht="21" customHeight="1" x14ac:dyDescent="0.2"/>
    <row r="332" ht="21" customHeight="1" x14ac:dyDescent="0.2"/>
    <row r="333" ht="21" customHeight="1" x14ac:dyDescent="0.2"/>
    <row r="334" ht="21" customHeight="1" x14ac:dyDescent="0.2"/>
    <row r="335" ht="21" customHeight="1" x14ac:dyDescent="0.2"/>
    <row r="336" ht="21" customHeight="1" x14ac:dyDescent="0.2"/>
    <row r="337" ht="21" customHeight="1" x14ac:dyDescent="0.2"/>
    <row r="338" ht="21" customHeight="1" x14ac:dyDescent="0.2"/>
    <row r="339" ht="21" customHeight="1" x14ac:dyDescent="0.2"/>
    <row r="340" ht="21" customHeight="1" x14ac:dyDescent="0.2"/>
    <row r="341" ht="21" customHeight="1" x14ac:dyDescent="0.2"/>
    <row r="342" ht="21" customHeight="1" x14ac:dyDescent="0.2"/>
    <row r="343" ht="21" customHeight="1" x14ac:dyDescent="0.2"/>
    <row r="344" ht="21" customHeight="1" x14ac:dyDescent="0.2"/>
    <row r="345" ht="21" customHeight="1" x14ac:dyDescent="0.2"/>
    <row r="346" ht="21" customHeight="1" x14ac:dyDescent="0.2"/>
    <row r="347" ht="21" customHeight="1" x14ac:dyDescent="0.2"/>
    <row r="348" ht="21" customHeight="1" x14ac:dyDescent="0.2"/>
    <row r="349" ht="21" customHeight="1" x14ac:dyDescent="0.2"/>
    <row r="350" ht="21" customHeight="1" x14ac:dyDescent="0.2"/>
    <row r="351" ht="21" customHeight="1" x14ac:dyDescent="0.2"/>
    <row r="352" ht="21" customHeight="1" x14ac:dyDescent="0.2"/>
    <row r="353" ht="21" customHeight="1" x14ac:dyDescent="0.2"/>
    <row r="354" ht="21" customHeight="1" x14ac:dyDescent="0.2"/>
    <row r="355" ht="21" customHeight="1" x14ac:dyDescent="0.2"/>
    <row r="356" ht="21" customHeight="1" x14ac:dyDescent="0.2"/>
    <row r="357" ht="21" customHeight="1" x14ac:dyDescent="0.2"/>
    <row r="358" ht="21" customHeight="1" x14ac:dyDescent="0.2"/>
    <row r="359" ht="21" customHeight="1" x14ac:dyDescent="0.2"/>
    <row r="360" ht="21" customHeight="1" x14ac:dyDescent="0.2"/>
    <row r="361" ht="21" customHeight="1" x14ac:dyDescent="0.2"/>
    <row r="362" ht="21" customHeight="1" x14ac:dyDescent="0.2"/>
    <row r="363" ht="21" customHeight="1" x14ac:dyDescent="0.2"/>
    <row r="364" ht="21" customHeight="1" x14ac:dyDescent="0.2"/>
    <row r="365" ht="21" customHeight="1" x14ac:dyDescent="0.2"/>
    <row r="366" ht="21" customHeight="1" x14ac:dyDescent="0.2"/>
    <row r="367" ht="21" customHeight="1" x14ac:dyDescent="0.2"/>
    <row r="368" ht="21" customHeight="1" x14ac:dyDescent="0.2"/>
    <row r="369" ht="21" customHeight="1" x14ac:dyDescent="0.2"/>
    <row r="370" ht="21" customHeight="1" x14ac:dyDescent="0.2"/>
    <row r="371" ht="21" customHeight="1" x14ac:dyDescent="0.2"/>
    <row r="372" ht="21" customHeight="1" x14ac:dyDescent="0.2"/>
    <row r="373" ht="21" customHeight="1" x14ac:dyDescent="0.2"/>
    <row r="374" ht="21" customHeight="1" x14ac:dyDescent="0.2"/>
    <row r="375" ht="21" customHeight="1" x14ac:dyDescent="0.2"/>
    <row r="376" ht="21" customHeight="1" x14ac:dyDescent="0.2"/>
    <row r="377" ht="21" customHeight="1" x14ac:dyDescent="0.2"/>
    <row r="378" ht="21" customHeight="1" x14ac:dyDescent="0.2"/>
    <row r="379" ht="21" customHeight="1" x14ac:dyDescent="0.2"/>
    <row r="380" ht="21" customHeight="1" x14ac:dyDescent="0.2"/>
    <row r="381" ht="21" customHeight="1" x14ac:dyDescent="0.2"/>
    <row r="382" ht="21" customHeight="1" x14ac:dyDescent="0.2"/>
    <row r="383" ht="21" customHeight="1" x14ac:dyDescent="0.2"/>
    <row r="384" ht="21" customHeight="1" x14ac:dyDescent="0.2"/>
    <row r="385" ht="21" customHeight="1" x14ac:dyDescent="0.2"/>
    <row r="386" ht="21" customHeight="1" x14ac:dyDescent="0.2"/>
    <row r="387" ht="21" customHeight="1" x14ac:dyDescent="0.2"/>
    <row r="388" ht="21" customHeight="1" x14ac:dyDescent="0.2"/>
    <row r="389" ht="21" customHeight="1" x14ac:dyDescent="0.2"/>
    <row r="390" ht="21" customHeight="1" x14ac:dyDescent="0.2"/>
    <row r="391" ht="21" customHeight="1" x14ac:dyDescent="0.2"/>
    <row r="392" ht="21" customHeight="1" x14ac:dyDescent="0.2"/>
    <row r="393" ht="21" customHeight="1" x14ac:dyDescent="0.2"/>
    <row r="394" ht="21" customHeight="1" x14ac:dyDescent="0.2"/>
    <row r="395" ht="21" customHeight="1" x14ac:dyDescent="0.2"/>
    <row r="396" ht="21" customHeight="1" x14ac:dyDescent="0.2"/>
    <row r="397" ht="21" customHeight="1" x14ac:dyDescent="0.2"/>
    <row r="398" ht="21" customHeight="1" x14ac:dyDescent="0.2"/>
    <row r="399" ht="21" customHeight="1" x14ac:dyDescent="0.2"/>
    <row r="400" ht="21" customHeight="1" x14ac:dyDescent="0.2"/>
    <row r="401" ht="21" customHeight="1" x14ac:dyDescent="0.2"/>
    <row r="402" ht="21" customHeight="1" x14ac:dyDescent="0.2"/>
    <row r="403" ht="21" customHeight="1" x14ac:dyDescent="0.2"/>
    <row r="404" ht="21" customHeight="1" x14ac:dyDescent="0.2"/>
    <row r="405" ht="21" customHeight="1" x14ac:dyDescent="0.2"/>
    <row r="406" ht="21" customHeight="1" x14ac:dyDescent="0.2"/>
    <row r="407" ht="21" customHeight="1" x14ac:dyDescent="0.2"/>
    <row r="408" ht="21" customHeight="1" x14ac:dyDescent="0.2"/>
    <row r="409" ht="21" customHeight="1" x14ac:dyDescent="0.2"/>
    <row r="410" ht="21" customHeight="1" x14ac:dyDescent="0.2"/>
    <row r="411" ht="21" customHeight="1" x14ac:dyDescent="0.2"/>
    <row r="412" ht="21" customHeight="1" x14ac:dyDescent="0.2"/>
    <row r="413" ht="21" customHeight="1" x14ac:dyDescent="0.2"/>
    <row r="414" ht="21" customHeight="1" x14ac:dyDescent="0.2"/>
    <row r="415" ht="21" customHeight="1" x14ac:dyDescent="0.2"/>
    <row r="416" ht="21" customHeight="1" x14ac:dyDescent="0.2"/>
    <row r="417" ht="21" customHeight="1" x14ac:dyDescent="0.2"/>
    <row r="418" ht="21" customHeight="1" x14ac:dyDescent="0.2"/>
    <row r="419" ht="21" customHeight="1" x14ac:dyDescent="0.2"/>
    <row r="420" ht="21" customHeight="1" x14ac:dyDescent="0.2"/>
    <row r="421" ht="21" customHeight="1" x14ac:dyDescent="0.2"/>
    <row r="422" ht="21" customHeight="1" x14ac:dyDescent="0.2"/>
    <row r="423" ht="21" customHeight="1" x14ac:dyDescent="0.2"/>
    <row r="424" ht="21" customHeight="1" x14ac:dyDescent="0.2"/>
    <row r="425" ht="21" customHeight="1" x14ac:dyDescent="0.2"/>
    <row r="426" ht="21" customHeight="1" x14ac:dyDescent="0.2"/>
    <row r="427" ht="21" customHeight="1" x14ac:dyDescent="0.2"/>
    <row r="428" ht="21" customHeight="1" x14ac:dyDescent="0.2"/>
    <row r="429" ht="21" customHeight="1" x14ac:dyDescent="0.2"/>
    <row r="430" ht="21" customHeight="1" x14ac:dyDescent="0.2"/>
    <row r="431" ht="21" customHeight="1" x14ac:dyDescent="0.2"/>
    <row r="432" ht="21" customHeight="1" x14ac:dyDescent="0.2"/>
    <row r="433" ht="21" customHeight="1" x14ac:dyDescent="0.2"/>
    <row r="434" ht="21" customHeight="1" x14ac:dyDescent="0.2"/>
    <row r="435" ht="21" customHeight="1" x14ac:dyDescent="0.2"/>
    <row r="436" ht="21" customHeight="1" x14ac:dyDescent="0.2"/>
    <row r="437" ht="21" customHeight="1" x14ac:dyDescent="0.2"/>
    <row r="438" ht="21" customHeight="1" x14ac:dyDescent="0.2"/>
    <row r="439" ht="21" customHeight="1" x14ac:dyDescent="0.2"/>
    <row r="440" ht="21" customHeight="1" x14ac:dyDescent="0.2"/>
    <row r="441" ht="21" customHeight="1" x14ac:dyDescent="0.2"/>
    <row r="442" ht="21" customHeight="1" x14ac:dyDescent="0.2"/>
    <row r="443" ht="21" customHeight="1" x14ac:dyDescent="0.2"/>
    <row r="444" ht="21" customHeight="1" x14ac:dyDescent="0.2"/>
    <row r="445" ht="21" customHeight="1" x14ac:dyDescent="0.2"/>
    <row r="446" ht="21" customHeight="1" x14ac:dyDescent="0.2"/>
    <row r="447" ht="21" customHeight="1" x14ac:dyDescent="0.2"/>
    <row r="448" ht="21" customHeight="1" x14ac:dyDescent="0.2"/>
    <row r="449" ht="21" customHeight="1" x14ac:dyDescent="0.2"/>
    <row r="450" ht="21" customHeight="1" x14ac:dyDescent="0.2"/>
    <row r="451" ht="21" customHeight="1" x14ac:dyDescent="0.2"/>
    <row r="452" ht="21" customHeight="1" x14ac:dyDescent="0.2"/>
    <row r="453" ht="21" customHeight="1" x14ac:dyDescent="0.2"/>
    <row r="454" ht="21" customHeight="1" x14ac:dyDescent="0.2"/>
    <row r="455" ht="21" customHeight="1" x14ac:dyDescent="0.2"/>
    <row r="456" ht="21" customHeight="1" x14ac:dyDescent="0.2"/>
    <row r="457" ht="21" customHeight="1" x14ac:dyDescent="0.2"/>
    <row r="458" ht="21" customHeight="1" x14ac:dyDescent="0.2"/>
    <row r="459" ht="21" customHeight="1" x14ac:dyDescent="0.2"/>
    <row r="460" ht="21" customHeight="1" x14ac:dyDescent="0.2"/>
    <row r="461" ht="21" customHeight="1" x14ac:dyDescent="0.2"/>
    <row r="462" ht="21" customHeight="1" x14ac:dyDescent="0.2"/>
    <row r="463" ht="21" customHeight="1" x14ac:dyDescent="0.2"/>
    <row r="464" ht="21" customHeight="1" x14ac:dyDescent="0.2"/>
    <row r="465" ht="21" customHeight="1" x14ac:dyDescent="0.2"/>
    <row r="466" ht="21" customHeight="1" x14ac:dyDescent="0.2"/>
    <row r="467" ht="21" customHeight="1" x14ac:dyDescent="0.2"/>
    <row r="468" ht="21" customHeight="1" x14ac:dyDescent="0.2"/>
    <row r="469" ht="21" customHeight="1" x14ac:dyDescent="0.2"/>
    <row r="470" ht="21" customHeight="1" x14ac:dyDescent="0.2"/>
    <row r="471" ht="21" customHeight="1" x14ac:dyDescent="0.2"/>
    <row r="472" ht="21" customHeight="1" x14ac:dyDescent="0.2"/>
    <row r="473" ht="21" customHeight="1" x14ac:dyDescent="0.2"/>
    <row r="474" ht="21" customHeight="1" x14ac:dyDescent="0.2"/>
    <row r="475" ht="21" customHeight="1" x14ac:dyDescent="0.2"/>
    <row r="476" ht="21" customHeight="1" x14ac:dyDescent="0.2"/>
    <row r="477" ht="21" customHeight="1" x14ac:dyDescent="0.2"/>
    <row r="478" ht="21" customHeight="1" x14ac:dyDescent="0.2"/>
    <row r="479" ht="21" customHeight="1" x14ac:dyDescent="0.2"/>
    <row r="480" ht="21" customHeight="1" x14ac:dyDescent="0.2"/>
    <row r="481" ht="21" customHeight="1" x14ac:dyDescent="0.2"/>
    <row r="482" ht="21" customHeight="1" x14ac:dyDescent="0.2"/>
    <row r="483" ht="21" customHeight="1" x14ac:dyDescent="0.2"/>
    <row r="484" ht="21" customHeight="1" x14ac:dyDescent="0.2"/>
    <row r="485" ht="21" customHeight="1" x14ac:dyDescent="0.2"/>
    <row r="486" ht="21" customHeight="1" x14ac:dyDescent="0.2"/>
    <row r="487" ht="21" customHeight="1" x14ac:dyDescent="0.2"/>
    <row r="488" ht="21" customHeight="1" x14ac:dyDescent="0.2"/>
    <row r="489" ht="21" customHeight="1" x14ac:dyDescent="0.2"/>
    <row r="490" ht="21" customHeight="1" x14ac:dyDescent="0.2"/>
    <row r="491" ht="21" customHeight="1" x14ac:dyDescent="0.2"/>
    <row r="492" ht="21" customHeight="1" x14ac:dyDescent="0.2"/>
    <row r="493" ht="21" customHeight="1" x14ac:dyDescent="0.2"/>
    <row r="494" ht="21" customHeight="1" x14ac:dyDescent="0.2"/>
    <row r="495" ht="21" customHeight="1" x14ac:dyDescent="0.2"/>
    <row r="496" ht="21" customHeight="1" x14ac:dyDescent="0.2"/>
    <row r="497" ht="21" customHeight="1" x14ac:dyDescent="0.2"/>
    <row r="498" ht="21" customHeight="1" x14ac:dyDescent="0.2"/>
    <row r="499" ht="21" customHeight="1" x14ac:dyDescent="0.2"/>
    <row r="500" ht="21" customHeight="1" x14ac:dyDescent="0.2"/>
    <row r="501" ht="21" customHeight="1" x14ac:dyDescent="0.2"/>
    <row r="502" ht="21" customHeight="1" x14ac:dyDescent="0.2"/>
    <row r="503" ht="21" customHeight="1" x14ac:dyDescent="0.2"/>
    <row r="504" ht="21" customHeight="1" x14ac:dyDescent="0.2"/>
    <row r="505" ht="21" customHeight="1" x14ac:dyDescent="0.2"/>
    <row r="506" ht="21" customHeight="1" x14ac:dyDescent="0.2"/>
    <row r="507" ht="21" customHeight="1" x14ac:dyDescent="0.2"/>
    <row r="508" ht="21" customHeight="1" x14ac:dyDescent="0.2"/>
    <row r="509" ht="21" customHeight="1" x14ac:dyDescent="0.2"/>
    <row r="510" ht="21" customHeight="1" x14ac:dyDescent="0.2"/>
    <row r="511" ht="21" customHeight="1" x14ac:dyDescent="0.2"/>
    <row r="512" ht="21" customHeight="1" x14ac:dyDescent="0.2"/>
    <row r="513" ht="21" customHeight="1" x14ac:dyDescent="0.2"/>
    <row r="514" ht="21" customHeight="1" x14ac:dyDescent="0.2"/>
    <row r="515" ht="21" customHeight="1" x14ac:dyDescent="0.2"/>
    <row r="516" ht="21" customHeight="1" x14ac:dyDescent="0.2"/>
    <row r="517" ht="21" customHeight="1" x14ac:dyDescent="0.2"/>
    <row r="518" ht="21" customHeight="1" x14ac:dyDescent="0.2"/>
    <row r="519" ht="21" customHeight="1" x14ac:dyDescent="0.2"/>
    <row r="520" ht="21" customHeight="1" x14ac:dyDescent="0.2"/>
    <row r="521" ht="21" customHeight="1" x14ac:dyDescent="0.2"/>
    <row r="522" ht="21" customHeight="1" x14ac:dyDescent="0.2"/>
    <row r="523" ht="21" customHeight="1" x14ac:dyDescent="0.2"/>
    <row r="524" ht="21" customHeight="1" x14ac:dyDescent="0.2"/>
    <row r="525" ht="21" customHeight="1" x14ac:dyDescent="0.2"/>
    <row r="526" ht="21" customHeight="1" x14ac:dyDescent="0.2"/>
    <row r="527" ht="21" customHeight="1" x14ac:dyDescent="0.2"/>
    <row r="528" ht="21" customHeight="1" x14ac:dyDescent="0.2"/>
    <row r="529" ht="21" customHeight="1" x14ac:dyDescent="0.2"/>
    <row r="530" ht="21" customHeight="1" x14ac:dyDescent="0.2"/>
    <row r="531" ht="21" customHeight="1" x14ac:dyDescent="0.2"/>
    <row r="532" ht="21" customHeight="1" x14ac:dyDescent="0.2"/>
    <row r="533" ht="21" customHeight="1" x14ac:dyDescent="0.2"/>
    <row r="534" ht="21" customHeight="1" x14ac:dyDescent="0.2"/>
    <row r="535" ht="21" customHeight="1" x14ac:dyDescent="0.2"/>
    <row r="536" ht="21" customHeight="1" x14ac:dyDescent="0.2"/>
    <row r="537" ht="21" customHeight="1" x14ac:dyDescent="0.2"/>
    <row r="538" ht="21" customHeight="1" x14ac:dyDescent="0.2"/>
    <row r="539" ht="21" customHeight="1" x14ac:dyDescent="0.2"/>
    <row r="540" ht="21" customHeight="1" x14ac:dyDescent="0.2"/>
    <row r="541" ht="21" customHeight="1" x14ac:dyDescent="0.2"/>
    <row r="542" ht="21" customHeight="1" x14ac:dyDescent="0.2"/>
    <row r="543" ht="21" customHeight="1" x14ac:dyDescent="0.2"/>
    <row r="544" ht="21" customHeight="1" x14ac:dyDescent="0.2"/>
    <row r="545" ht="21" customHeight="1" x14ac:dyDescent="0.2"/>
    <row r="546" ht="21" customHeight="1" x14ac:dyDescent="0.2"/>
    <row r="547" ht="21" customHeight="1" x14ac:dyDescent="0.2"/>
    <row r="548" ht="21" customHeight="1" x14ac:dyDescent="0.2"/>
    <row r="549" ht="21" customHeight="1" x14ac:dyDescent="0.2"/>
    <row r="550" ht="21" customHeight="1" x14ac:dyDescent="0.2"/>
    <row r="551" ht="21" customHeight="1" x14ac:dyDescent="0.2"/>
    <row r="552" ht="21" customHeight="1" x14ac:dyDescent="0.2"/>
    <row r="553" ht="21" customHeight="1" x14ac:dyDescent="0.2"/>
    <row r="554" ht="21" customHeight="1" x14ac:dyDescent="0.2"/>
    <row r="555" ht="21" customHeight="1" x14ac:dyDescent="0.2"/>
    <row r="556" ht="21" customHeight="1" x14ac:dyDescent="0.2"/>
    <row r="557" ht="21" customHeight="1" x14ac:dyDescent="0.2"/>
    <row r="558" ht="21" customHeight="1" x14ac:dyDescent="0.2"/>
    <row r="559" ht="21" customHeight="1" x14ac:dyDescent="0.2"/>
    <row r="560" ht="21" customHeight="1" x14ac:dyDescent="0.2"/>
    <row r="561" ht="21" customHeight="1" x14ac:dyDescent="0.2"/>
    <row r="562" ht="21" customHeight="1" x14ac:dyDescent="0.2"/>
    <row r="563" ht="21" customHeight="1" x14ac:dyDescent="0.2"/>
    <row r="564" ht="21" customHeight="1" x14ac:dyDescent="0.2"/>
    <row r="565" ht="21" customHeight="1" x14ac:dyDescent="0.2"/>
    <row r="566" ht="21" customHeight="1" x14ac:dyDescent="0.2"/>
    <row r="567" ht="21" customHeight="1" x14ac:dyDescent="0.2"/>
    <row r="568" ht="21" customHeight="1" x14ac:dyDescent="0.2"/>
    <row r="569" ht="21" customHeight="1" x14ac:dyDescent="0.2"/>
    <row r="570" ht="21" customHeight="1" x14ac:dyDescent="0.2"/>
    <row r="571" ht="21" customHeight="1" x14ac:dyDescent="0.2"/>
    <row r="572" ht="21" customHeight="1" x14ac:dyDescent="0.2"/>
    <row r="573" ht="21" customHeight="1" x14ac:dyDescent="0.2"/>
    <row r="574" ht="21" customHeight="1" x14ac:dyDescent="0.2"/>
    <row r="575" ht="21" customHeight="1" x14ac:dyDescent="0.2"/>
    <row r="576" ht="21" customHeight="1" x14ac:dyDescent="0.2"/>
    <row r="577" ht="21" customHeight="1" x14ac:dyDescent="0.2"/>
    <row r="578" ht="21" customHeight="1" x14ac:dyDescent="0.2"/>
    <row r="579" ht="21" customHeight="1" x14ac:dyDescent="0.2"/>
    <row r="580" ht="21" customHeight="1" x14ac:dyDescent="0.2"/>
    <row r="581" ht="21" customHeight="1" x14ac:dyDescent="0.2"/>
    <row r="582" ht="21" customHeight="1" x14ac:dyDescent="0.2"/>
    <row r="583" ht="21" customHeight="1" x14ac:dyDescent="0.2"/>
    <row r="584" ht="21" customHeight="1" x14ac:dyDescent="0.2"/>
    <row r="585" ht="21" customHeight="1" x14ac:dyDescent="0.2"/>
    <row r="586" ht="21" customHeight="1" x14ac:dyDescent="0.2"/>
    <row r="587" ht="21" customHeight="1" x14ac:dyDescent="0.2"/>
    <row r="588" ht="21" customHeight="1" x14ac:dyDescent="0.2"/>
    <row r="589" ht="21" customHeight="1" x14ac:dyDescent="0.2"/>
    <row r="590" ht="21" customHeight="1" x14ac:dyDescent="0.2"/>
    <row r="591" ht="21" customHeight="1" x14ac:dyDescent="0.2"/>
    <row r="592" ht="21" customHeight="1" x14ac:dyDescent="0.2"/>
    <row r="593" ht="21" customHeight="1" x14ac:dyDescent="0.2"/>
    <row r="594" ht="21" customHeight="1" x14ac:dyDescent="0.2"/>
    <row r="595" ht="21" customHeight="1" x14ac:dyDescent="0.2"/>
    <row r="596" ht="21" customHeight="1" x14ac:dyDescent="0.2"/>
    <row r="597" ht="21" customHeight="1" x14ac:dyDescent="0.2"/>
    <row r="598" ht="21" customHeight="1" x14ac:dyDescent="0.2"/>
    <row r="599" ht="21" customHeight="1" x14ac:dyDescent="0.2"/>
    <row r="600" ht="21" customHeight="1" x14ac:dyDescent="0.2"/>
    <row r="601" ht="21" customHeight="1" x14ac:dyDescent="0.2"/>
    <row r="602" ht="21" customHeight="1" x14ac:dyDescent="0.2"/>
    <row r="603" ht="21" customHeight="1" x14ac:dyDescent="0.2"/>
    <row r="604" ht="21" customHeight="1" x14ac:dyDescent="0.2"/>
    <row r="605" ht="21" customHeight="1" x14ac:dyDescent="0.2"/>
    <row r="606" ht="21" customHeight="1" x14ac:dyDescent="0.2"/>
    <row r="607" ht="21" customHeight="1" x14ac:dyDescent="0.2"/>
    <row r="608" ht="21" customHeight="1" x14ac:dyDescent="0.2"/>
    <row r="609" ht="21" customHeight="1" x14ac:dyDescent="0.2"/>
    <row r="610" ht="21" customHeight="1" x14ac:dyDescent="0.2"/>
    <row r="611" ht="21" customHeight="1" x14ac:dyDescent="0.2"/>
    <row r="612" ht="21" customHeight="1" x14ac:dyDescent="0.2"/>
    <row r="613" ht="21" customHeight="1" x14ac:dyDescent="0.2"/>
    <row r="614" ht="21" customHeight="1" x14ac:dyDescent="0.2"/>
    <row r="615" ht="21" customHeight="1" x14ac:dyDescent="0.2"/>
    <row r="616" ht="21" customHeight="1" x14ac:dyDescent="0.2"/>
    <row r="617" ht="21" customHeight="1" x14ac:dyDescent="0.2"/>
    <row r="618" ht="21" customHeight="1" x14ac:dyDescent="0.2"/>
    <row r="619" ht="21" customHeight="1" x14ac:dyDescent="0.2"/>
    <row r="620" ht="21" customHeight="1" x14ac:dyDescent="0.2"/>
    <row r="621" ht="21" customHeight="1" x14ac:dyDescent="0.2"/>
    <row r="622" ht="21" customHeight="1" x14ac:dyDescent="0.2"/>
    <row r="623" ht="21" customHeight="1" x14ac:dyDescent="0.2"/>
    <row r="624" ht="21" customHeight="1" x14ac:dyDescent="0.2"/>
    <row r="625" ht="21" customHeight="1" x14ac:dyDescent="0.2"/>
    <row r="626" ht="21" customHeight="1" x14ac:dyDescent="0.2"/>
    <row r="627" ht="21" customHeight="1" x14ac:dyDescent="0.2"/>
    <row r="628" ht="21" customHeight="1" x14ac:dyDescent="0.2"/>
    <row r="629" ht="21" customHeight="1" x14ac:dyDescent="0.2"/>
    <row r="630" ht="21" customHeight="1" x14ac:dyDescent="0.2"/>
    <row r="631" ht="21" customHeight="1" x14ac:dyDescent="0.2"/>
    <row r="632" ht="21" customHeight="1" x14ac:dyDescent="0.2"/>
    <row r="633" ht="21" customHeight="1" x14ac:dyDescent="0.2"/>
    <row r="634" ht="21" customHeight="1" x14ac:dyDescent="0.2"/>
    <row r="635" ht="21" customHeight="1" x14ac:dyDescent="0.2"/>
    <row r="636" ht="21" customHeight="1" x14ac:dyDescent="0.2"/>
    <row r="637" ht="21" customHeight="1" x14ac:dyDescent="0.2"/>
    <row r="638" ht="21" customHeight="1" x14ac:dyDescent="0.2"/>
    <row r="639" ht="21" customHeight="1" x14ac:dyDescent="0.2"/>
    <row r="640" ht="21" customHeight="1" x14ac:dyDescent="0.2"/>
    <row r="641" ht="21" customHeight="1" x14ac:dyDescent="0.2"/>
    <row r="642" ht="21" customHeight="1" x14ac:dyDescent="0.2"/>
    <row r="643" ht="21" customHeight="1" x14ac:dyDescent="0.2"/>
    <row r="644" ht="21" customHeight="1" x14ac:dyDescent="0.2"/>
    <row r="645" ht="21" customHeight="1" x14ac:dyDescent="0.2"/>
    <row r="646" ht="21" customHeight="1" x14ac:dyDescent="0.2"/>
    <row r="647" ht="21" customHeight="1" x14ac:dyDescent="0.2"/>
    <row r="648" ht="21" customHeight="1" x14ac:dyDescent="0.2"/>
    <row r="649" ht="21" customHeight="1" x14ac:dyDescent="0.2"/>
    <row r="650" ht="21" customHeight="1" x14ac:dyDescent="0.2"/>
    <row r="651" ht="21" customHeight="1" x14ac:dyDescent="0.2"/>
    <row r="652" ht="21" customHeight="1" x14ac:dyDescent="0.2"/>
    <row r="653" ht="21" customHeight="1" x14ac:dyDescent="0.2"/>
    <row r="654" ht="21" customHeight="1" x14ac:dyDescent="0.2"/>
    <row r="655" ht="21" customHeight="1" x14ac:dyDescent="0.2"/>
    <row r="656" ht="21" customHeight="1" x14ac:dyDescent="0.2"/>
    <row r="657" ht="21" customHeight="1" x14ac:dyDescent="0.2"/>
    <row r="658" ht="21" customHeight="1" x14ac:dyDescent="0.2"/>
    <row r="659" ht="21" customHeight="1" x14ac:dyDescent="0.2"/>
    <row r="660" ht="21" customHeight="1" x14ac:dyDescent="0.2"/>
    <row r="661" ht="21" customHeight="1" x14ac:dyDescent="0.2"/>
    <row r="662" ht="21" customHeight="1" x14ac:dyDescent="0.2"/>
    <row r="663" ht="21" customHeight="1" x14ac:dyDescent="0.2"/>
    <row r="664" ht="21" customHeight="1" x14ac:dyDescent="0.2"/>
    <row r="665" ht="21" customHeight="1" x14ac:dyDescent="0.2"/>
    <row r="666" ht="21" customHeight="1" x14ac:dyDescent="0.2"/>
    <row r="667" ht="21" customHeight="1" x14ac:dyDescent="0.2"/>
    <row r="668" ht="21" customHeight="1" x14ac:dyDescent="0.2"/>
    <row r="669" ht="21" customHeight="1" x14ac:dyDescent="0.2"/>
    <row r="670" ht="21" customHeight="1" x14ac:dyDescent="0.2"/>
    <row r="671" ht="21" customHeight="1" x14ac:dyDescent="0.2"/>
    <row r="672" ht="21" customHeight="1" x14ac:dyDescent="0.2"/>
    <row r="673" ht="21" customHeight="1" x14ac:dyDescent="0.2"/>
    <row r="674" ht="21" customHeight="1" x14ac:dyDescent="0.2"/>
    <row r="675" ht="21" customHeight="1" x14ac:dyDescent="0.2"/>
    <row r="676" ht="21" customHeight="1" x14ac:dyDescent="0.2"/>
    <row r="677" ht="21" customHeight="1" x14ac:dyDescent="0.2"/>
    <row r="678" ht="21" customHeight="1" x14ac:dyDescent="0.2"/>
    <row r="679" ht="21" customHeight="1" x14ac:dyDescent="0.2"/>
    <row r="680" ht="21" customHeight="1" x14ac:dyDescent="0.2"/>
    <row r="681" ht="21" customHeight="1" x14ac:dyDescent="0.2"/>
    <row r="682" ht="21" customHeight="1" x14ac:dyDescent="0.2"/>
    <row r="683" ht="21" customHeight="1" x14ac:dyDescent="0.2"/>
    <row r="684" ht="21" customHeight="1" x14ac:dyDescent="0.2"/>
    <row r="685" ht="21" customHeight="1" x14ac:dyDescent="0.2"/>
    <row r="686" ht="21" customHeight="1" x14ac:dyDescent="0.2"/>
    <row r="687" ht="21" customHeight="1" x14ac:dyDescent="0.2"/>
    <row r="688" ht="21" customHeight="1" x14ac:dyDescent="0.2"/>
    <row r="689" ht="21" customHeight="1" x14ac:dyDescent="0.2"/>
    <row r="690" ht="21" customHeight="1" x14ac:dyDescent="0.2"/>
    <row r="691" ht="21" customHeight="1" x14ac:dyDescent="0.2"/>
    <row r="692" ht="21" customHeight="1" x14ac:dyDescent="0.2"/>
    <row r="693" ht="21" customHeight="1" x14ac:dyDescent="0.2"/>
    <row r="694" ht="21" customHeight="1" x14ac:dyDescent="0.2"/>
    <row r="695" ht="21" customHeight="1" x14ac:dyDescent="0.2"/>
    <row r="696" ht="21" customHeight="1" x14ac:dyDescent="0.2"/>
    <row r="697" ht="21" customHeight="1" x14ac:dyDescent="0.2"/>
    <row r="698" ht="21" customHeight="1" x14ac:dyDescent="0.2"/>
    <row r="699" ht="21" customHeight="1" x14ac:dyDescent="0.2"/>
    <row r="700" ht="21" customHeight="1" x14ac:dyDescent="0.2"/>
    <row r="701" ht="21" customHeight="1" x14ac:dyDescent="0.2"/>
    <row r="702" ht="21" customHeight="1" x14ac:dyDescent="0.2"/>
    <row r="703" ht="21" customHeight="1" x14ac:dyDescent="0.2"/>
    <row r="704" ht="21" customHeight="1" x14ac:dyDescent="0.2"/>
    <row r="705" ht="21" customHeight="1" x14ac:dyDescent="0.2"/>
    <row r="706" ht="21" customHeight="1" x14ac:dyDescent="0.2"/>
    <row r="707" ht="21" customHeight="1" x14ac:dyDescent="0.2"/>
    <row r="708" ht="21" customHeight="1" x14ac:dyDescent="0.2"/>
    <row r="709" ht="21" customHeight="1" x14ac:dyDescent="0.2"/>
    <row r="710" ht="21" customHeight="1" x14ac:dyDescent="0.2"/>
    <row r="711" ht="21" customHeight="1" x14ac:dyDescent="0.2"/>
    <row r="712" ht="21" customHeight="1" x14ac:dyDescent="0.2"/>
    <row r="713" ht="21" customHeight="1" x14ac:dyDescent="0.2"/>
    <row r="714" ht="21" customHeight="1" x14ac:dyDescent="0.2"/>
    <row r="715" ht="21" customHeight="1" x14ac:dyDescent="0.2"/>
    <row r="716" ht="21" customHeight="1" x14ac:dyDescent="0.2"/>
    <row r="717" ht="21" customHeight="1" x14ac:dyDescent="0.2"/>
    <row r="718" ht="21" customHeight="1" x14ac:dyDescent="0.2"/>
    <row r="719" ht="21" customHeight="1" x14ac:dyDescent="0.2"/>
    <row r="720" ht="21" customHeight="1" x14ac:dyDescent="0.2"/>
    <row r="721" ht="21" customHeight="1" x14ac:dyDescent="0.2"/>
    <row r="722" ht="21" customHeight="1" x14ac:dyDescent="0.2"/>
    <row r="723" ht="21" customHeight="1" x14ac:dyDescent="0.2"/>
    <row r="724" ht="21" customHeight="1" x14ac:dyDescent="0.2"/>
    <row r="725" ht="21" customHeight="1" x14ac:dyDescent="0.2"/>
    <row r="726" ht="21" customHeight="1" x14ac:dyDescent="0.2"/>
    <row r="727" ht="21" customHeight="1" x14ac:dyDescent="0.2"/>
    <row r="728" ht="21" customHeight="1" x14ac:dyDescent="0.2"/>
    <row r="729" ht="21" customHeight="1" x14ac:dyDescent="0.2"/>
    <row r="730" ht="21" customHeight="1" x14ac:dyDescent="0.2"/>
    <row r="731" ht="21" customHeight="1" x14ac:dyDescent="0.2"/>
    <row r="732" ht="21" customHeight="1" x14ac:dyDescent="0.2"/>
    <row r="733" ht="21" customHeight="1" x14ac:dyDescent="0.2"/>
    <row r="734" ht="21" customHeight="1" x14ac:dyDescent="0.2"/>
    <row r="735" ht="21" customHeight="1" x14ac:dyDescent="0.2"/>
    <row r="736" ht="21" customHeight="1" x14ac:dyDescent="0.2"/>
    <row r="737" ht="21" customHeight="1" x14ac:dyDescent="0.2"/>
    <row r="738" ht="21" customHeight="1" x14ac:dyDescent="0.2"/>
    <row r="739" ht="21" customHeight="1" x14ac:dyDescent="0.2"/>
    <row r="740" ht="21" customHeight="1" x14ac:dyDescent="0.2"/>
    <row r="741" ht="21" customHeight="1" x14ac:dyDescent="0.2"/>
    <row r="742" ht="21" customHeight="1" x14ac:dyDescent="0.2"/>
    <row r="743" ht="21" customHeight="1" x14ac:dyDescent="0.2"/>
    <row r="744" ht="21" customHeight="1" x14ac:dyDescent="0.2"/>
    <row r="745" ht="21" customHeight="1" x14ac:dyDescent="0.2"/>
    <row r="746" ht="21" customHeight="1" x14ac:dyDescent="0.2"/>
    <row r="747" ht="21" customHeight="1" x14ac:dyDescent="0.2"/>
    <row r="748" ht="21" customHeight="1" x14ac:dyDescent="0.2"/>
    <row r="749" ht="21" customHeight="1" x14ac:dyDescent="0.2"/>
    <row r="750" ht="21" customHeight="1" x14ac:dyDescent="0.2"/>
    <row r="751" ht="21" customHeight="1" x14ac:dyDescent="0.2"/>
    <row r="752" ht="21" customHeight="1" x14ac:dyDescent="0.2"/>
    <row r="753" ht="21" customHeight="1" x14ac:dyDescent="0.2"/>
    <row r="754" ht="21" customHeight="1" x14ac:dyDescent="0.2"/>
    <row r="755" ht="21" customHeight="1" x14ac:dyDescent="0.2"/>
    <row r="756" ht="21" customHeight="1" x14ac:dyDescent="0.2"/>
    <row r="757" ht="21" customHeight="1" x14ac:dyDescent="0.2"/>
    <row r="758" ht="21" customHeight="1" x14ac:dyDescent="0.2"/>
    <row r="759" ht="21" customHeight="1" x14ac:dyDescent="0.2"/>
    <row r="760" ht="21" customHeight="1" x14ac:dyDescent="0.2"/>
    <row r="761" ht="21" customHeight="1" x14ac:dyDescent="0.2"/>
    <row r="762" ht="21" customHeight="1" x14ac:dyDescent="0.2"/>
    <row r="763" ht="21" customHeight="1" x14ac:dyDescent="0.2"/>
    <row r="764" ht="21" customHeight="1" x14ac:dyDescent="0.2"/>
    <row r="765" ht="21" customHeight="1" x14ac:dyDescent="0.2"/>
    <row r="766" ht="21" customHeight="1" x14ac:dyDescent="0.2"/>
    <row r="767" ht="21" customHeight="1" x14ac:dyDescent="0.2"/>
    <row r="768" ht="21" customHeight="1" x14ac:dyDescent="0.2"/>
    <row r="769" ht="21" customHeight="1" x14ac:dyDescent="0.2"/>
    <row r="770" ht="21" customHeight="1" x14ac:dyDescent="0.2"/>
    <row r="771" ht="21" customHeight="1" x14ac:dyDescent="0.2"/>
    <row r="772" ht="21" customHeight="1" x14ac:dyDescent="0.2"/>
    <row r="773" ht="21" customHeight="1" x14ac:dyDescent="0.2"/>
    <row r="774" ht="21" customHeight="1" x14ac:dyDescent="0.2"/>
    <row r="775" ht="21" customHeight="1" x14ac:dyDescent="0.2"/>
    <row r="776" ht="21" customHeight="1" x14ac:dyDescent="0.2"/>
    <row r="777" ht="21" customHeight="1" x14ac:dyDescent="0.2"/>
    <row r="778" ht="21" customHeight="1" x14ac:dyDescent="0.2"/>
    <row r="779" ht="21" customHeight="1" x14ac:dyDescent="0.2"/>
    <row r="780" ht="21" customHeight="1" x14ac:dyDescent="0.2"/>
    <row r="781" ht="21" customHeight="1" x14ac:dyDescent="0.2"/>
    <row r="782" ht="21" customHeight="1" x14ac:dyDescent="0.2"/>
    <row r="783" ht="21" customHeight="1" x14ac:dyDescent="0.2"/>
    <row r="784" ht="21" customHeight="1" x14ac:dyDescent="0.2"/>
    <row r="785" ht="21" customHeight="1" x14ac:dyDescent="0.2"/>
    <row r="786" ht="21" customHeight="1" x14ac:dyDescent="0.2"/>
    <row r="787" ht="21" customHeight="1" x14ac:dyDescent="0.2"/>
    <row r="788" ht="21" customHeight="1" x14ac:dyDescent="0.2"/>
    <row r="789" ht="21" customHeight="1" x14ac:dyDescent="0.2"/>
    <row r="790" ht="21" customHeight="1" x14ac:dyDescent="0.2"/>
    <row r="791" ht="21" customHeight="1" x14ac:dyDescent="0.2"/>
    <row r="792" ht="21" customHeight="1" x14ac:dyDescent="0.2"/>
    <row r="793" ht="21" customHeight="1" x14ac:dyDescent="0.2"/>
    <row r="794" ht="21" customHeight="1" x14ac:dyDescent="0.2"/>
    <row r="795" ht="21" customHeight="1" x14ac:dyDescent="0.2"/>
    <row r="796" ht="21" customHeight="1" x14ac:dyDescent="0.2"/>
    <row r="797" ht="21" customHeight="1" x14ac:dyDescent="0.2"/>
    <row r="798" ht="21" customHeight="1" x14ac:dyDescent="0.2"/>
    <row r="799" ht="21" customHeight="1" x14ac:dyDescent="0.2"/>
    <row r="800" ht="21" customHeight="1" x14ac:dyDescent="0.2"/>
    <row r="801" ht="21" customHeight="1" x14ac:dyDescent="0.2"/>
    <row r="802" ht="21" customHeight="1" x14ac:dyDescent="0.2"/>
    <row r="803" ht="21" customHeight="1" x14ac:dyDescent="0.2"/>
    <row r="804" ht="21" customHeight="1" x14ac:dyDescent="0.2"/>
    <row r="805" ht="21" customHeight="1" x14ac:dyDescent="0.2"/>
    <row r="806" ht="21" customHeight="1" x14ac:dyDescent="0.2"/>
    <row r="807" ht="21" customHeight="1" x14ac:dyDescent="0.2"/>
    <row r="808" ht="21" customHeight="1" x14ac:dyDescent="0.2"/>
    <row r="809" ht="21" customHeight="1" x14ac:dyDescent="0.2"/>
    <row r="810" ht="21" customHeight="1" x14ac:dyDescent="0.2"/>
    <row r="811" ht="21" customHeight="1" x14ac:dyDescent="0.2"/>
    <row r="812" ht="21" customHeight="1" x14ac:dyDescent="0.2"/>
    <row r="813" ht="21" customHeight="1" x14ac:dyDescent="0.2"/>
    <row r="814" ht="21" customHeight="1" x14ac:dyDescent="0.2"/>
    <row r="815" ht="21" customHeight="1" x14ac:dyDescent="0.2"/>
    <row r="816" ht="21" customHeight="1" x14ac:dyDescent="0.2"/>
    <row r="817" ht="21" customHeight="1" x14ac:dyDescent="0.2"/>
    <row r="818" ht="21" customHeight="1" x14ac:dyDescent="0.2"/>
    <row r="819" ht="21" customHeight="1" x14ac:dyDescent="0.2"/>
    <row r="820" ht="21" customHeight="1" x14ac:dyDescent="0.2"/>
    <row r="821" ht="21" customHeight="1" x14ac:dyDescent="0.2"/>
    <row r="822" ht="21" customHeight="1" x14ac:dyDescent="0.2"/>
    <row r="823" ht="21" customHeight="1" x14ac:dyDescent="0.2"/>
    <row r="824" ht="21" customHeight="1" x14ac:dyDescent="0.2"/>
    <row r="825" ht="21" customHeight="1" x14ac:dyDescent="0.2"/>
    <row r="826" ht="21" customHeight="1" x14ac:dyDescent="0.2"/>
    <row r="827" ht="21" customHeight="1" x14ac:dyDescent="0.2"/>
    <row r="828" ht="21" customHeight="1" x14ac:dyDescent="0.2"/>
    <row r="829" ht="21" customHeight="1" x14ac:dyDescent="0.2"/>
    <row r="830" ht="21" customHeight="1" x14ac:dyDescent="0.2"/>
    <row r="831" ht="21" customHeight="1" x14ac:dyDescent="0.2"/>
    <row r="832" ht="21" customHeight="1" x14ac:dyDescent="0.2"/>
    <row r="833" ht="21" customHeight="1" x14ac:dyDescent="0.2"/>
    <row r="834" ht="21" customHeight="1" x14ac:dyDescent="0.2"/>
    <row r="835" ht="21" customHeight="1" x14ac:dyDescent="0.2"/>
    <row r="836" ht="21" customHeight="1" x14ac:dyDescent="0.2"/>
    <row r="837" ht="21" customHeight="1" x14ac:dyDescent="0.2"/>
    <row r="838" ht="21" customHeight="1" x14ac:dyDescent="0.2"/>
    <row r="839" ht="21" customHeight="1" x14ac:dyDescent="0.2"/>
    <row r="840" ht="21" customHeight="1" x14ac:dyDescent="0.2"/>
    <row r="841" ht="21" customHeight="1" x14ac:dyDescent="0.2"/>
    <row r="842" ht="21" customHeight="1" x14ac:dyDescent="0.2"/>
    <row r="843" ht="21" customHeight="1" x14ac:dyDescent="0.2"/>
    <row r="844" ht="21" customHeight="1" x14ac:dyDescent="0.2"/>
    <row r="845" ht="21" customHeight="1" x14ac:dyDescent="0.2"/>
    <row r="846" ht="21" customHeight="1" x14ac:dyDescent="0.2"/>
    <row r="847" ht="21" customHeight="1" x14ac:dyDescent="0.2"/>
    <row r="848" ht="21" customHeight="1" x14ac:dyDescent="0.2"/>
    <row r="849" ht="21" customHeight="1" x14ac:dyDescent="0.2"/>
    <row r="850" ht="21" customHeight="1" x14ac:dyDescent="0.2"/>
    <row r="851" ht="21" customHeight="1" x14ac:dyDescent="0.2"/>
    <row r="852" ht="21" customHeight="1" x14ac:dyDescent="0.2"/>
    <row r="853" ht="21" customHeight="1" x14ac:dyDescent="0.2"/>
    <row r="854" ht="21" customHeight="1" x14ac:dyDescent="0.2"/>
    <row r="855" ht="21" customHeight="1" x14ac:dyDescent="0.2"/>
    <row r="856" ht="21" customHeight="1" x14ac:dyDescent="0.2"/>
    <row r="857" ht="21" customHeight="1" x14ac:dyDescent="0.2"/>
    <row r="858" ht="21" customHeight="1" x14ac:dyDescent="0.2"/>
    <row r="859" ht="21" customHeight="1" x14ac:dyDescent="0.2"/>
    <row r="860" ht="21" customHeight="1" x14ac:dyDescent="0.2"/>
    <row r="861" ht="21" customHeight="1" x14ac:dyDescent="0.2"/>
    <row r="862" ht="21" customHeight="1" x14ac:dyDescent="0.2"/>
    <row r="863" ht="21" customHeight="1" x14ac:dyDescent="0.2"/>
    <row r="864" ht="21" customHeight="1" x14ac:dyDescent="0.2"/>
    <row r="865" ht="21" customHeight="1" x14ac:dyDescent="0.2"/>
    <row r="866" ht="21" customHeight="1" x14ac:dyDescent="0.2"/>
    <row r="867" ht="21" customHeight="1" x14ac:dyDescent="0.2"/>
    <row r="868" ht="21" customHeight="1" x14ac:dyDescent="0.2"/>
    <row r="869" ht="21" customHeight="1" x14ac:dyDescent="0.2"/>
    <row r="870" ht="21" customHeight="1" x14ac:dyDescent="0.2"/>
    <row r="871" ht="21" customHeight="1" x14ac:dyDescent="0.2"/>
    <row r="872" ht="21" customHeight="1" x14ac:dyDescent="0.2"/>
    <row r="873" ht="21" customHeight="1" x14ac:dyDescent="0.2"/>
    <row r="874" ht="21" customHeight="1" x14ac:dyDescent="0.2"/>
    <row r="875" ht="21" customHeight="1" x14ac:dyDescent="0.2"/>
    <row r="876" ht="21" customHeight="1" x14ac:dyDescent="0.2"/>
    <row r="877" ht="21" customHeight="1" x14ac:dyDescent="0.2"/>
    <row r="878" ht="21" customHeight="1" x14ac:dyDescent="0.2"/>
    <row r="879" ht="21" customHeight="1" x14ac:dyDescent="0.2"/>
    <row r="880" ht="21" customHeight="1" x14ac:dyDescent="0.2"/>
    <row r="881" ht="21" customHeight="1" x14ac:dyDescent="0.2"/>
    <row r="882" ht="21" customHeight="1" x14ac:dyDescent="0.2"/>
    <row r="883" ht="21" customHeight="1" x14ac:dyDescent="0.2"/>
    <row r="884" ht="21" customHeight="1" x14ac:dyDescent="0.2"/>
    <row r="885" ht="21" customHeight="1" x14ac:dyDescent="0.2"/>
    <row r="886" ht="21" customHeight="1" x14ac:dyDescent="0.2"/>
    <row r="887" ht="21" customHeight="1" x14ac:dyDescent="0.2"/>
    <row r="888" ht="21" customHeight="1" x14ac:dyDescent="0.2"/>
    <row r="889" ht="21" customHeight="1" x14ac:dyDescent="0.2"/>
    <row r="890" ht="21" customHeight="1" x14ac:dyDescent="0.2"/>
    <row r="891" ht="21" customHeight="1" x14ac:dyDescent="0.2"/>
    <row r="892" ht="21" customHeight="1" x14ac:dyDescent="0.2"/>
    <row r="893" ht="21" customHeight="1" x14ac:dyDescent="0.2"/>
    <row r="894" ht="21" customHeight="1" x14ac:dyDescent="0.2"/>
    <row r="895" ht="21" customHeight="1" x14ac:dyDescent="0.2"/>
    <row r="896" ht="21" customHeight="1" x14ac:dyDescent="0.2"/>
    <row r="897" ht="21" customHeight="1" x14ac:dyDescent="0.2"/>
    <row r="898" ht="21" customHeight="1" x14ac:dyDescent="0.2"/>
    <row r="899" ht="21" customHeight="1" x14ac:dyDescent="0.2"/>
    <row r="900" ht="21" customHeight="1" x14ac:dyDescent="0.2"/>
    <row r="901" ht="21" customHeight="1" x14ac:dyDescent="0.2"/>
    <row r="902" ht="21" customHeight="1" x14ac:dyDescent="0.2"/>
    <row r="903" ht="21" customHeight="1" x14ac:dyDescent="0.2"/>
    <row r="904" ht="21" customHeight="1" x14ac:dyDescent="0.2"/>
    <row r="905" ht="21" customHeight="1" x14ac:dyDescent="0.2"/>
    <row r="906" ht="21" customHeight="1" x14ac:dyDescent="0.2"/>
    <row r="907" ht="21" customHeight="1" x14ac:dyDescent="0.2"/>
    <row r="908" ht="21" customHeight="1" x14ac:dyDescent="0.2"/>
    <row r="909" ht="21" customHeight="1" x14ac:dyDescent="0.2"/>
    <row r="910" ht="21" customHeight="1" x14ac:dyDescent="0.2"/>
    <row r="911" ht="21" customHeight="1" x14ac:dyDescent="0.2"/>
    <row r="912" ht="21" customHeight="1" x14ac:dyDescent="0.2"/>
    <row r="913" ht="21" customHeight="1" x14ac:dyDescent="0.2"/>
    <row r="914" ht="21" customHeight="1" x14ac:dyDescent="0.2"/>
    <row r="915" ht="21" customHeight="1" x14ac:dyDescent="0.2"/>
    <row r="916" ht="21" customHeight="1" x14ac:dyDescent="0.2"/>
    <row r="917" ht="21" customHeight="1" x14ac:dyDescent="0.2"/>
    <row r="918" ht="21" customHeight="1" x14ac:dyDescent="0.2"/>
    <row r="919" ht="21" customHeight="1" x14ac:dyDescent="0.2"/>
    <row r="920" ht="21" customHeight="1" x14ac:dyDescent="0.2"/>
    <row r="921" ht="21" customHeight="1" x14ac:dyDescent="0.2"/>
    <row r="922" ht="21" customHeight="1" x14ac:dyDescent="0.2"/>
    <row r="923" ht="21" customHeight="1" x14ac:dyDescent="0.2"/>
    <row r="924" ht="21" customHeight="1" x14ac:dyDescent="0.2"/>
    <row r="925" ht="21" customHeight="1" x14ac:dyDescent="0.2"/>
    <row r="926" ht="21" customHeight="1" x14ac:dyDescent="0.2"/>
    <row r="927" ht="21" customHeight="1" x14ac:dyDescent="0.2"/>
    <row r="928" ht="21" customHeight="1" x14ac:dyDescent="0.2"/>
    <row r="929" ht="21" customHeight="1" x14ac:dyDescent="0.2"/>
    <row r="930" ht="21" customHeight="1" x14ac:dyDescent="0.2"/>
    <row r="931" ht="21" customHeight="1" x14ac:dyDescent="0.2"/>
    <row r="932" ht="21" customHeight="1" x14ac:dyDescent="0.2"/>
    <row r="933" ht="21" customHeight="1" x14ac:dyDescent="0.2"/>
    <row r="934" ht="21" customHeight="1" x14ac:dyDescent="0.2"/>
    <row r="935" ht="21" customHeight="1" x14ac:dyDescent="0.2"/>
    <row r="936" ht="21" customHeight="1" x14ac:dyDescent="0.2"/>
    <row r="937" ht="21" customHeight="1" x14ac:dyDescent="0.2"/>
    <row r="938" ht="21" customHeight="1" x14ac:dyDescent="0.2"/>
    <row r="939" ht="21" customHeight="1" x14ac:dyDescent="0.2"/>
    <row r="940" ht="21" customHeight="1" x14ac:dyDescent="0.2"/>
    <row r="941" ht="21" customHeight="1" x14ac:dyDescent="0.2"/>
    <row r="942" ht="21" customHeight="1" x14ac:dyDescent="0.2"/>
    <row r="943" ht="21" customHeight="1" x14ac:dyDescent="0.2"/>
    <row r="944" ht="21" customHeight="1" x14ac:dyDescent="0.2"/>
    <row r="945" ht="21" customHeight="1" x14ac:dyDescent="0.2"/>
    <row r="946" ht="21" customHeight="1" x14ac:dyDescent="0.2"/>
    <row r="947" ht="21" customHeight="1" x14ac:dyDescent="0.2"/>
    <row r="948" ht="21" customHeight="1" x14ac:dyDescent="0.2"/>
    <row r="949" ht="21" customHeight="1" x14ac:dyDescent="0.2"/>
    <row r="950" ht="21" customHeight="1" x14ac:dyDescent="0.2"/>
    <row r="951" ht="21" customHeight="1" x14ac:dyDescent="0.2"/>
    <row r="952" ht="21" customHeight="1" x14ac:dyDescent="0.2"/>
    <row r="953" ht="21" customHeight="1" x14ac:dyDescent="0.2"/>
    <row r="954" ht="21" customHeight="1" x14ac:dyDescent="0.2"/>
    <row r="955" ht="21" customHeight="1" x14ac:dyDescent="0.2"/>
    <row r="956" ht="21" customHeight="1" x14ac:dyDescent="0.2"/>
    <row r="957" ht="21" customHeight="1" x14ac:dyDescent="0.2"/>
    <row r="958" ht="21" customHeight="1" x14ac:dyDescent="0.2"/>
    <row r="959" ht="21" customHeight="1" x14ac:dyDescent="0.2"/>
    <row r="960" ht="21" customHeight="1" x14ac:dyDescent="0.2"/>
    <row r="961" ht="21" customHeight="1" x14ac:dyDescent="0.2"/>
    <row r="962" ht="21" customHeight="1" x14ac:dyDescent="0.2"/>
    <row r="963" ht="21" customHeight="1" x14ac:dyDescent="0.2"/>
    <row r="964" ht="21" customHeight="1" x14ac:dyDescent="0.2"/>
    <row r="965" ht="21" customHeight="1" x14ac:dyDescent="0.2"/>
    <row r="966" ht="21" customHeight="1" x14ac:dyDescent="0.2"/>
    <row r="967" ht="21" customHeight="1" x14ac:dyDescent="0.2"/>
    <row r="968" ht="21" customHeight="1" x14ac:dyDescent="0.2"/>
    <row r="969" ht="21" customHeight="1" x14ac:dyDescent="0.2"/>
    <row r="970" ht="21" customHeight="1" x14ac:dyDescent="0.2"/>
    <row r="971" ht="21" customHeight="1" x14ac:dyDescent="0.2"/>
    <row r="972" ht="21" customHeight="1" x14ac:dyDescent="0.2"/>
    <row r="973" ht="21" customHeight="1" x14ac:dyDescent="0.2"/>
    <row r="974" ht="21" customHeight="1" x14ac:dyDescent="0.2"/>
    <row r="975" ht="21" customHeight="1" x14ac:dyDescent="0.2"/>
    <row r="976" ht="21" customHeight="1" x14ac:dyDescent="0.2"/>
    <row r="977" ht="21" customHeight="1" x14ac:dyDescent="0.2"/>
    <row r="978" ht="21" customHeight="1" x14ac:dyDescent="0.2"/>
    <row r="979" ht="21" customHeight="1" x14ac:dyDescent="0.2"/>
    <row r="980" ht="21" customHeight="1" x14ac:dyDescent="0.2"/>
    <row r="981" ht="21" customHeight="1" x14ac:dyDescent="0.2"/>
    <row r="982" ht="21" customHeight="1" x14ac:dyDescent="0.2"/>
    <row r="983" ht="21" customHeight="1" x14ac:dyDescent="0.2"/>
    <row r="984" ht="21" customHeight="1" x14ac:dyDescent="0.2"/>
    <row r="985" ht="21" customHeight="1" x14ac:dyDescent="0.2"/>
    <row r="986" ht="21" customHeight="1" x14ac:dyDescent="0.2"/>
    <row r="987" ht="21" customHeight="1" x14ac:dyDescent="0.2"/>
    <row r="988" ht="21" customHeight="1" x14ac:dyDescent="0.2"/>
    <row r="989" ht="21" customHeight="1" x14ac:dyDescent="0.2"/>
    <row r="990" ht="21" customHeight="1" x14ac:dyDescent="0.2"/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'PMs &amp; Budget'!$A$2:$A$10</xm:f>
          </x14:formula1>
          <xm:sqref>B2:B48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zoomScale="130" zoomScaleNormal="130" zoomScalePageLayoutView="130" workbookViewId="0">
      <pane xSplit="1" topLeftCell="B1" activePane="topRight" state="frozen"/>
      <selection pane="topRight" activeCell="AA15" sqref="AA15"/>
    </sheetView>
  </sheetViews>
  <sheetFormatPr baseColWidth="10" defaultColWidth="8.83203125" defaultRowHeight="15" x14ac:dyDescent="0.2"/>
  <cols>
    <col min="1" max="1" width="8.5" style="39" customWidth="1"/>
    <col min="2" max="10" width="5.1640625" bestFit="1" customWidth="1"/>
    <col min="11" max="11" width="5.5" bestFit="1" customWidth="1"/>
    <col min="12" max="12" width="4.33203125" style="18" customWidth="1"/>
    <col min="13" max="13" width="15" style="32" customWidth="1"/>
    <col min="14" max="14" width="14.33203125" style="32" customWidth="1"/>
    <col min="15" max="17" width="14.83203125" customWidth="1"/>
    <col min="18" max="18" width="12.5" bestFit="1" customWidth="1"/>
    <col min="19" max="19" width="10.6640625" bestFit="1" customWidth="1"/>
    <col min="20" max="20" width="14.5" customWidth="1"/>
    <col min="21" max="21" width="19.6640625" customWidth="1"/>
    <col min="22" max="22" width="24.5" customWidth="1"/>
    <col min="23" max="23" width="13.1640625" customWidth="1"/>
    <col min="24" max="24" width="15.5" customWidth="1"/>
    <col min="25" max="25" width="21.83203125" customWidth="1"/>
    <col min="26" max="26" width="10.5" customWidth="1"/>
    <col min="27" max="27" width="12.83203125" customWidth="1"/>
    <col min="28" max="28" width="14.1640625" bestFit="1" customWidth="1"/>
  </cols>
  <sheetData>
    <row r="1" spans="1:28" s="1" customFormat="1" ht="60" x14ac:dyDescent="0.2">
      <c r="A1" s="10"/>
      <c r="B1" s="9" t="s">
        <v>0</v>
      </c>
      <c r="C1" s="3" t="s">
        <v>21</v>
      </c>
      <c r="D1" s="3" t="s">
        <v>22</v>
      </c>
      <c r="E1" s="3" t="s">
        <v>23</v>
      </c>
      <c r="F1" s="3" t="s">
        <v>1</v>
      </c>
      <c r="G1" s="3" t="s">
        <v>20</v>
      </c>
      <c r="H1" s="3" t="s">
        <v>2</v>
      </c>
      <c r="I1" s="3" t="s">
        <v>3</v>
      </c>
      <c r="J1" s="3" t="s">
        <v>4</v>
      </c>
      <c r="K1" s="4" t="s">
        <v>5</v>
      </c>
      <c r="L1" s="17"/>
      <c r="M1" s="3" t="s">
        <v>6</v>
      </c>
      <c r="N1" s="6" t="s">
        <v>7</v>
      </c>
      <c r="O1" s="6" t="s">
        <v>19</v>
      </c>
      <c r="P1" s="6" t="s">
        <v>24</v>
      </c>
      <c r="Q1" s="6" t="s">
        <v>25</v>
      </c>
      <c r="R1" s="6" t="s">
        <v>8</v>
      </c>
      <c r="S1" s="6" t="s">
        <v>92</v>
      </c>
      <c r="T1" s="6" t="s">
        <v>9</v>
      </c>
      <c r="U1" s="6" t="s">
        <v>10</v>
      </c>
      <c r="V1" s="6" t="s">
        <v>11</v>
      </c>
      <c r="W1" s="6" t="s">
        <v>12</v>
      </c>
      <c r="X1" s="6" t="s">
        <v>13</v>
      </c>
      <c r="Y1" s="6" t="s">
        <v>14</v>
      </c>
      <c r="Z1" s="6" t="s">
        <v>15</v>
      </c>
      <c r="AA1" s="6" t="s">
        <v>16</v>
      </c>
      <c r="AB1" s="6" t="s">
        <v>17</v>
      </c>
    </row>
    <row r="2" spans="1:28" x14ac:dyDescent="0.2">
      <c r="A2" s="33" t="str">
        <f>WPs!C1</f>
        <v>1/COORD</v>
      </c>
      <c r="B2" s="41">
        <f>WPs!C$2</f>
        <v>17</v>
      </c>
      <c r="C2" s="41">
        <f>WPs!C$7</f>
        <v>3</v>
      </c>
      <c r="D2" s="41">
        <f>WPs!C$13</f>
        <v>26</v>
      </c>
      <c r="E2" s="41">
        <f>WPs!C$19</f>
        <v>0</v>
      </c>
      <c r="F2" s="41">
        <f>WPs!C$24</f>
        <v>2</v>
      </c>
      <c r="G2" s="41">
        <f>WPs!C$29</f>
        <v>0</v>
      </c>
      <c r="H2" s="41">
        <f>WPs!C$34</f>
        <v>8</v>
      </c>
      <c r="I2" s="41">
        <f>WPs!C$39</f>
        <v>0</v>
      </c>
      <c r="J2" s="41">
        <f>WPs!C$44</f>
        <v>2</v>
      </c>
      <c r="K2" s="20">
        <f t="shared" ref="K2:K10" si="0">SUM(B2:J2)</f>
        <v>58</v>
      </c>
      <c r="L2" s="19"/>
      <c r="M2" s="45">
        <v>4500</v>
      </c>
      <c r="N2" s="7">
        <f>K2*M2</f>
        <v>261000</v>
      </c>
      <c r="O2" s="62">
        <v>21600</v>
      </c>
      <c r="P2" s="62">
        <v>1500</v>
      </c>
      <c r="Q2" s="62">
        <v>5000</v>
      </c>
      <c r="R2" s="14">
        <f>SUM(O2:Q2)</f>
        <v>28100</v>
      </c>
      <c r="S2" s="15">
        <f>R2/N2</f>
        <v>0.10766283524904215</v>
      </c>
      <c r="T2" s="62">
        <v>0</v>
      </c>
      <c r="U2" s="62">
        <v>0</v>
      </c>
      <c r="V2" s="62">
        <v>0</v>
      </c>
      <c r="W2" s="16">
        <f>0.25*(N2+R2-V2)</f>
        <v>72275</v>
      </c>
      <c r="X2" s="62">
        <v>0</v>
      </c>
      <c r="Y2" s="16">
        <f>N2+R2+T2+U2+W2+X2</f>
        <v>361375</v>
      </c>
      <c r="Z2" s="8">
        <v>1</v>
      </c>
      <c r="AA2" s="16">
        <f>Y2*Z2</f>
        <v>361375</v>
      </c>
      <c r="AB2" s="7">
        <f>AA2</f>
        <v>361375</v>
      </c>
    </row>
    <row r="3" spans="1:28" x14ac:dyDescent="0.2">
      <c r="A3" s="33" t="str">
        <f>WPs!D1</f>
        <v>PAR2</v>
      </c>
      <c r="B3" s="41">
        <f>WPs!D$2</f>
        <v>1</v>
      </c>
      <c r="C3" s="41">
        <f>WPs!D$7</f>
        <v>4</v>
      </c>
      <c r="D3" s="41">
        <f>WPs!D$13</f>
        <v>12</v>
      </c>
      <c r="E3" s="41">
        <f>WPs!D$19</f>
        <v>10</v>
      </c>
      <c r="F3" s="41">
        <f>WPs!D$24</f>
        <v>3</v>
      </c>
      <c r="G3" s="41">
        <f>WPs!D$29</f>
        <v>1</v>
      </c>
      <c r="H3" s="41">
        <f>WPs!D$34</f>
        <v>0</v>
      </c>
      <c r="I3" s="41">
        <f>WPs!D$39</f>
        <v>14</v>
      </c>
      <c r="J3" s="41">
        <f>WPs!D$44</f>
        <v>1</v>
      </c>
      <c r="K3" s="20">
        <f t="shared" si="0"/>
        <v>46</v>
      </c>
      <c r="M3" s="45">
        <v>7872</v>
      </c>
      <c r="N3" s="7">
        <f t="shared" ref="N3:N10" si="1">K3*M3</f>
        <v>362112</v>
      </c>
      <c r="O3" s="45">
        <v>28800</v>
      </c>
      <c r="P3" s="45">
        <v>1500</v>
      </c>
      <c r="Q3" s="45">
        <v>5000</v>
      </c>
      <c r="R3" s="14">
        <f t="shared" ref="R3:R10" si="2">SUM(O3:Q3)</f>
        <v>35300</v>
      </c>
      <c r="S3" s="15">
        <f t="shared" ref="S3:S10" si="3">R3/N3</f>
        <v>9.7483651466949456E-2</v>
      </c>
      <c r="T3" s="62">
        <v>0</v>
      </c>
      <c r="U3" s="62">
        <v>0</v>
      </c>
      <c r="V3" s="62">
        <v>0</v>
      </c>
      <c r="W3" s="16">
        <f t="shared" ref="W3:W10" si="4">0.25*(N3+R3-V3)</f>
        <v>99353</v>
      </c>
      <c r="X3" s="62">
        <v>0</v>
      </c>
      <c r="Y3" s="16">
        <f t="shared" ref="Y3:Y10" si="5">N3+R3+T3+U3+W3+X3</f>
        <v>496765</v>
      </c>
      <c r="Z3" s="8">
        <v>1</v>
      </c>
      <c r="AA3" s="16">
        <f t="shared" ref="AA3:AA10" si="6">Y3*Z3</f>
        <v>496765</v>
      </c>
      <c r="AB3" s="7">
        <f t="shared" ref="AB3:AB10" si="7">AA3</f>
        <v>496765</v>
      </c>
    </row>
    <row r="4" spans="1:28" x14ac:dyDescent="0.2">
      <c r="A4" s="33" t="str">
        <f>WPs!E1</f>
        <v>PAR3</v>
      </c>
      <c r="B4" s="41">
        <f>WPs!E$2</f>
        <v>2</v>
      </c>
      <c r="C4" s="41">
        <f>WPs!E$7</f>
        <v>2</v>
      </c>
      <c r="D4" s="41">
        <f>WPs!E$13</f>
        <v>0</v>
      </c>
      <c r="E4" s="41">
        <f>WPs!E$19</f>
        <v>0</v>
      </c>
      <c r="F4" s="41">
        <f>WPs!E$24</f>
        <v>0</v>
      </c>
      <c r="G4" s="41">
        <f>WPs!E$29</f>
        <v>0</v>
      </c>
      <c r="H4" s="41">
        <f>WPs!E$34</f>
        <v>32</v>
      </c>
      <c r="I4" s="41">
        <f>WPs!E$39</f>
        <v>0</v>
      </c>
      <c r="J4" s="41">
        <f>WPs!E$44</f>
        <v>6</v>
      </c>
      <c r="K4" s="20">
        <f t="shared" si="0"/>
        <v>42</v>
      </c>
      <c r="M4" s="45">
        <v>3500</v>
      </c>
      <c r="N4" s="7">
        <f t="shared" si="1"/>
        <v>147000</v>
      </c>
      <c r="O4" s="45">
        <v>19200</v>
      </c>
      <c r="P4" s="45">
        <v>1200</v>
      </c>
      <c r="Q4" s="62">
        <v>1500</v>
      </c>
      <c r="R4" s="14">
        <f t="shared" si="2"/>
        <v>21900</v>
      </c>
      <c r="S4" s="15">
        <f t="shared" si="3"/>
        <v>0.1489795918367347</v>
      </c>
      <c r="T4" s="62">
        <v>0</v>
      </c>
      <c r="U4" s="62">
        <v>0</v>
      </c>
      <c r="V4" s="62">
        <v>0</v>
      </c>
      <c r="W4" s="16">
        <f t="shared" si="4"/>
        <v>42225</v>
      </c>
      <c r="X4" s="62">
        <v>0</v>
      </c>
      <c r="Y4" s="16">
        <f t="shared" si="5"/>
        <v>211125</v>
      </c>
      <c r="Z4" s="8">
        <v>1</v>
      </c>
      <c r="AA4" s="16">
        <f t="shared" si="6"/>
        <v>211125</v>
      </c>
      <c r="AB4" s="7">
        <f t="shared" si="7"/>
        <v>211125</v>
      </c>
    </row>
    <row r="5" spans="1:28" x14ac:dyDescent="0.2">
      <c r="A5" s="33" t="str">
        <f>WPs!F1</f>
        <v>PAR4</v>
      </c>
      <c r="B5" s="41">
        <f>WPs!F$2</f>
        <v>3</v>
      </c>
      <c r="C5" s="41">
        <f>WPs!F$7</f>
        <v>1</v>
      </c>
      <c r="D5" s="41">
        <f>WPs!F$13</f>
        <v>0</v>
      </c>
      <c r="E5" s="41">
        <f>WPs!F$19</f>
        <v>0</v>
      </c>
      <c r="F5" s="41">
        <f>WPs!F$24</f>
        <v>17</v>
      </c>
      <c r="G5" s="41">
        <f>WPs!F$29</f>
        <v>17</v>
      </c>
      <c r="H5" s="41">
        <f>WPs!F$34</f>
        <v>2</v>
      </c>
      <c r="I5" s="41">
        <f>WPs!F$39</f>
        <v>0</v>
      </c>
      <c r="J5" s="41">
        <f>WPs!F$44</f>
        <v>2</v>
      </c>
      <c r="K5" s="20">
        <f t="shared" si="0"/>
        <v>42</v>
      </c>
      <c r="M5" s="45">
        <v>4000</v>
      </c>
      <c r="N5" s="7">
        <f t="shared" si="1"/>
        <v>168000</v>
      </c>
      <c r="O5" s="45">
        <v>16000</v>
      </c>
      <c r="P5" s="45">
        <v>1500</v>
      </c>
      <c r="Q5" s="45">
        <v>4500</v>
      </c>
      <c r="R5" s="14">
        <f t="shared" si="2"/>
        <v>22000</v>
      </c>
      <c r="S5" s="15">
        <f>R5/N5</f>
        <v>0.13095238095238096</v>
      </c>
      <c r="T5" s="62">
        <v>0</v>
      </c>
      <c r="U5" s="62">
        <v>0</v>
      </c>
      <c r="V5" s="62">
        <v>0</v>
      </c>
      <c r="W5" s="16">
        <f t="shared" si="4"/>
        <v>47500</v>
      </c>
      <c r="X5" s="62">
        <v>0</v>
      </c>
      <c r="Y5" s="16">
        <f t="shared" si="5"/>
        <v>237500</v>
      </c>
      <c r="Z5" s="8">
        <v>1</v>
      </c>
      <c r="AA5" s="16">
        <f t="shared" si="6"/>
        <v>237500</v>
      </c>
      <c r="AB5" s="7">
        <f t="shared" si="7"/>
        <v>237500</v>
      </c>
    </row>
    <row r="6" spans="1:28" x14ac:dyDescent="0.2">
      <c r="A6" s="33" t="str">
        <f>WPs!G1</f>
        <v>PAR5</v>
      </c>
      <c r="B6" s="41">
        <f>WPs!G$2</f>
        <v>1</v>
      </c>
      <c r="C6" s="41">
        <f>WPs!G$7</f>
        <v>0</v>
      </c>
      <c r="D6" s="41">
        <f>WPs!G$13</f>
        <v>0</v>
      </c>
      <c r="E6" s="41">
        <f>WPs!G$19</f>
        <v>3</v>
      </c>
      <c r="F6" s="41">
        <f>WPs!G$24</f>
        <v>10.5</v>
      </c>
      <c r="G6" s="41">
        <f>WPs!G$29</f>
        <v>9</v>
      </c>
      <c r="H6" s="41">
        <f>WPs!G$34</f>
        <v>5</v>
      </c>
      <c r="I6" s="41">
        <f>WPs!G$39</f>
        <v>0</v>
      </c>
      <c r="J6" s="41">
        <f>WPs!G$44</f>
        <v>5.5</v>
      </c>
      <c r="K6" s="20">
        <f t="shared" si="0"/>
        <v>34</v>
      </c>
      <c r="L6" s="19"/>
      <c r="M6" s="45">
        <v>4500</v>
      </c>
      <c r="N6" s="7">
        <f t="shared" si="1"/>
        <v>153000</v>
      </c>
      <c r="O6" s="45">
        <v>18000</v>
      </c>
      <c r="P6" s="45">
        <v>2000</v>
      </c>
      <c r="Q6" s="45">
        <v>1500</v>
      </c>
      <c r="R6" s="14">
        <f t="shared" si="2"/>
        <v>21500</v>
      </c>
      <c r="S6" s="15">
        <f t="shared" si="3"/>
        <v>0.14052287581699346</v>
      </c>
      <c r="T6" s="62">
        <v>0</v>
      </c>
      <c r="U6" s="62">
        <v>0</v>
      </c>
      <c r="V6" s="62">
        <v>0</v>
      </c>
      <c r="W6" s="16">
        <f t="shared" si="4"/>
        <v>43625</v>
      </c>
      <c r="X6" s="62">
        <v>0</v>
      </c>
      <c r="Y6" s="16">
        <f t="shared" si="5"/>
        <v>218125</v>
      </c>
      <c r="Z6" s="8">
        <v>1</v>
      </c>
      <c r="AA6" s="16">
        <f t="shared" si="6"/>
        <v>218125</v>
      </c>
      <c r="AB6" s="7">
        <f t="shared" si="7"/>
        <v>218125</v>
      </c>
    </row>
    <row r="7" spans="1:28" x14ac:dyDescent="0.2">
      <c r="A7" s="33" t="str">
        <f>WPs!H1</f>
        <v>PAR6</v>
      </c>
      <c r="B7" s="41">
        <f>WPs!H$2</f>
        <v>2</v>
      </c>
      <c r="C7" s="41">
        <f>WPs!H$7</f>
        <v>21</v>
      </c>
      <c r="D7" s="41">
        <f>WPs!H$13</f>
        <v>2.5</v>
      </c>
      <c r="E7" s="41">
        <f>WPs!H$19</f>
        <v>1</v>
      </c>
      <c r="F7" s="41">
        <f>WPs!H$24</f>
        <v>2</v>
      </c>
      <c r="G7" s="41">
        <f>WPs!H$29</f>
        <v>0</v>
      </c>
      <c r="H7" s="41">
        <f>WPs!H$34</f>
        <v>2</v>
      </c>
      <c r="I7" s="41">
        <f>WPs!H$39</f>
        <v>4.5</v>
      </c>
      <c r="J7" s="41">
        <f>WPs!H$44</f>
        <v>4</v>
      </c>
      <c r="K7" s="20">
        <f t="shared" si="0"/>
        <v>39</v>
      </c>
      <c r="M7" s="45">
        <v>4516</v>
      </c>
      <c r="N7" s="7">
        <f t="shared" si="1"/>
        <v>176124</v>
      </c>
      <c r="O7" s="62">
        <v>19575</v>
      </c>
      <c r="P7" s="62">
        <v>3400</v>
      </c>
      <c r="Q7" s="62">
        <v>2000</v>
      </c>
      <c r="R7" s="14">
        <f t="shared" si="2"/>
        <v>24975</v>
      </c>
      <c r="S7" s="15">
        <f t="shared" si="3"/>
        <v>0.14180350207808134</v>
      </c>
      <c r="T7" s="62">
        <v>0</v>
      </c>
      <c r="U7" s="62">
        <v>0</v>
      </c>
      <c r="V7" s="62">
        <v>0</v>
      </c>
      <c r="W7" s="16">
        <f t="shared" si="4"/>
        <v>50274.75</v>
      </c>
      <c r="X7" s="62">
        <v>0</v>
      </c>
      <c r="Y7" s="16">
        <f t="shared" si="5"/>
        <v>251373.75</v>
      </c>
      <c r="Z7" s="8">
        <v>1</v>
      </c>
      <c r="AA7" s="16">
        <f t="shared" si="6"/>
        <v>251373.75</v>
      </c>
      <c r="AB7" s="7">
        <f t="shared" si="7"/>
        <v>251373.75</v>
      </c>
    </row>
    <row r="8" spans="1:28" x14ac:dyDescent="0.2">
      <c r="A8" s="33" t="str">
        <f>WPs!I1</f>
        <v>PAR7</v>
      </c>
      <c r="B8" s="41">
        <f>WPs!I$2</f>
        <v>1</v>
      </c>
      <c r="C8" s="41">
        <f>WPs!I$7</f>
        <v>0</v>
      </c>
      <c r="D8" s="41">
        <f>WPs!I$13</f>
        <v>2</v>
      </c>
      <c r="E8" s="41">
        <f>WPs!I$19</f>
        <v>0</v>
      </c>
      <c r="F8" s="41">
        <f>WPs!I$24</f>
        <v>0</v>
      </c>
      <c r="G8" s="41">
        <f>WPs!I$29</f>
        <v>0</v>
      </c>
      <c r="H8" s="41">
        <f>WPs!I$34</f>
        <v>0</v>
      </c>
      <c r="I8" s="41">
        <f>WPs!I$39</f>
        <v>0</v>
      </c>
      <c r="J8" s="41">
        <f>WPs!I$44</f>
        <v>12</v>
      </c>
      <c r="K8" s="20">
        <f t="shared" si="0"/>
        <v>15</v>
      </c>
      <c r="M8" s="45">
        <v>4060.9074936288339</v>
      </c>
      <c r="N8" s="7">
        <f t="shared" si="1"/>
        <v>60913.612404432512</v>
      </c>
      <c r="O8" s="45">
        <v>18000</v>
      </c>
      <c r="P8" s="45">
        <v>2900</v>
      </c>
      <c r="Q8" s="45">
        <v>3400</v>
      </c>
      <c r="R8" s="14">
        <f t="shared" si="2"/>
        <v>24300</v>
      </c>
      <c r="S8" s="15">
        <f t="shared" si="3"/>
        <v>0.39892561023407236</v>
      </c>
      <c r="T8" s="62">
        <v>0</v>
      </c>
      <c r="U8" s="62">
        <v>0</v>
      </c>
      <c r="V8" s="62">
        <v>0</v>
      </c>
      <c r="W8" s="16">
        <f t="shared" si="4"/>
        <v>21303.403101108128</v>
      </c>
      <c r="X8" s="62">
        <v>0</v>
      </c>
      <c r="Y8" s="16">
        <f t="shared" si="5"/>
        <v>106517.01550554064</v>
      </c>
      <c r="Z8" s="8">
        <v>1</v>
      </c>
      <c r="AA8" s="16">
        <f t="shared" si="6"/>
        <v>106517.01550554064</v>
      </c>
      <c r="AB8" s="7">
        <f t="shared" si="7"/>
        <v>106517.01550554064</v>
      </c>
    </row>
    <row r="9" spans="1:28" x14ac:dyDescent="0.2">
      <c r="A9" s="33" t="str">
        <f>WPs!J1</f>
        <v>PAR8</v>
      </c>
      <c r="B9" s="41">
        <f>WPs!J$2</f>
        <v>1</v>
      </c>
      <c r="C9" s="41">
        <f>WPs!J$7</f>
        <v>2</v>
      </c>
      <c r="D9" s="41">
        <f>WPs!J$13</f>
        <v>2</v>
      </c>
      <c r="E9" s="41">
        <f>WPs!J$19</f>
        <v>5</v>
      </c>
      <c r="F9" s="41">
        <f>WPs!J$24</f>
        <v>2</v>
      </c>
      <c r="G9" s="41">
        <f>WPs!J$29</f>
        <v>0</v>
      </c>
      <c r="H9" s="41">
        <f>WPs!J$34</f>
        <v>2</v>
      </c>
      <c r="I9" s="41">
        <f>WPs!J$39</f>
        <v>4</v>
      </c>
      <c r="J9" s="41">
        <f>WPs!J$44</f>
        <v>2</v>
      </c>
      <c r="K9" s="20">
        <f t="shared" si="0"/>
        <v>20</v>
      </c>
      <c r="M9" s="45">
        <v>4500</v>
      </c>
      <c r="N9" s="7">
        <f t="shared" si="1"/>
        <v>90000</v>
      </c>
      <c r="O9" s="45">
        <v>18000</v>
      </c>
      <c r="P9" s="45">
        <v>2000</v>
      </c>
      <c r="Q9" s="45">
        <v>1500</v>
      </c>
      <c r="R9" s="14">
        <f t="shared" si="2"/>
        <v>21500</v>
      </c>
      <c r="S9" s="15">
        <f t="shared" si="3"/>
        <v>0.2388888888888889</v>
      </c>
      <c r="T9" s="62">
        <v>0</v>
      </c>
      <c r="U9" s="62">
        <v>0</v>
      </c>
      <c r="V9" s="62">
        <v>0</v>
      </c>
      <c r="W9" s="16">
        <f t="shared" si="4"/>
        <v>27875</v>
      </c>
      <c r="X9" s="62">
        <v>0</v>
      </c>
      <c r="Y9" s="16">
        <f t="shared" si="5"/>
        <v>139375</v>
      </c>
      <c r="Z9" s="8">
        <v>1</v>
      </c>
      <c r="AA9" s="16">
        <f t="shared" si="6"/>
        <v>139375</v>
      </c>
      <c r="AB9" s="7">
        <f t="shared" si="7"/>
        <v>139375</v>
      </c>
    </row>
    <row r="10" spans="1:28" x14ac:dyDescent="0.2">
      <c r="A10" s="33" t="str">
        <f>WPs!K1</f>
        <v>PAR9</v>
      </c>
      <c r="B10" s="41">
        <f>WPs!K$2</f>
        <v>2</v>
      </c>
      <c r="C10" s="41">
        <f>WPs!K$7</f>
        <v>0</v>
      </c>
      <c r="D10" s="41">
        <f>WPs!K$13</f>
        <v>6</v>
      </c>
      <c r="E10" s="41">
        <f>WPs!K$19</f>
        <v>18</v>
      </c>
      <c r="F10" s="41">
        <f>WPs!K$24</f>
        <v>0</v>
      </c>
      <c r="G10" s="41">
        <f>WPs!K$29</f>
        <v>0</v>
      </c>
      <c r="H10" s="41">
        <f>WPs!K$34</f>
        <v>2</v>
      </c>
      <c r="I10" s="41">
        <f>WPs!K$39</f>
        <v>2</v>
      </c>
      <c r="J10" s="41">
        <f>WPs!K$44</f>
        <v>2</v>
      </c>
      <c r="K10" s="20">
        <f t="shared" si="0"/>
        <v>32</v>
      </c>
      <c r="L10" s="19"/>
      <c r="M10" s="45">
        <v>7500</v>
      </c>
      <c r="N10" s="7">
        <f t="shared" si="1"/>
        <v>240000</v>
      </c>
      <c r="O10" s="45">
        <v>20000</v>
      </c>
      <c r="P10" s="45">
        <v>2000</v>
      </c>
      <c r="Q10" s="45">
        <v>1500</v>
      </c>
      <c r="R10" s="14">
        <f t="shared" si="2"/>
        <v>23500</v>
      </c>
      <c r="S10" s="15">
        <f t="shared" si="3"/>
        <v>9.7916666666666666E-2</v>
      </c>
      <c r="T10" s="62">
        <v>0</v>
      </c>
      <c r="U10" s="62">
        <v>0</v>
      </c>
      <c r="V10" s="62">
        <v>0</v>
      </c>
      <c r="W10" s="16">
        <f t="shared" si="4"/>
        <v>65875</v>
      </c>
      <c r="X10" s="62">
        <v>0</v>
      </c>
      <c r="Y10" s="16">
        <f t="shared" si="5"/>
        <v>329375</v>
      </c>
      <c r="Z10" s="8">
        <v>1</v>
      </c>
      <c r="AA10" s="16">
        <f t="shared" si="6"/>
        <v>329375</v>
      </c>
      <c r="AB10" s="7">
        <f t="shared" si="7"/>
        <v>329375</v>
      </c>
    </row>
    <row r="11" spans="1:28" x14ac:dyDescent="0.2">
      <c r="A11" s="38"/>
      <c r="B11" s="42"/>
      <c r="C11" s="42"/>
      <c r="D11" s="42"/>
      <c r="E11" s="42"/>
      <c r="F11" s="42"/>
      <c r="G11" s="42"/>
      <c r="H11" s="42"/>
      <c r="I11" s="42"/>
      <c r="J11" s="42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x14ac:dyDescent="0.2">
      <c r="A12" s="11" t="s">
        <v>5</v>
      </c>
      <c r="B12" s="43">
        <f t="shared" ref="B12:K12" si="8">SUM(B2:B10)</f>
        <v>30</v>
      </c>
      <c r="C12" s="43">
        <f t="shared" si="8"/>
        <v>33</v>
      </c>
      <c r="D12" s="43">
        <f t="shared" si="8"/>
        <v>50.5</v>
      </c>
      <c r="E12" s="43">
        <f t="shared" si="8"/>
        <v>37</v>
      </c>
      <c r="F12" s="43">
        <f t="shared" si="8"/>
        <v>36.5</v>
      </c>
      <c r="G12" s="43">
        <f t="shared" si="8"/>
        <v>27</v>
      </c>
      <c r="H12" s="43">
        <f t="shared" si="8"/>
        <v>53</v>
      </c>
      <c r="I12" s="43">
        <f t="shared" si="8"/>
        <v>24.5</v>
      </c>
      <c r="J12" s="43">
        <f t="shared" si="8"/>
        <v>36.5</v>
      </c>
      <c r="K12" s="20">
        <f t="shared" si="8"/>
        <v>328</v>
      </c>
      <c r="M12" s="12"/>
      <c r="N12" s="2">
        <f>SUM(N2:N10)</f>
        <v>1658149.6124044326</v>
      </c>
      <c r="O12" s="2">
        <f>SUM(O2:O10)</f>
        <v>179175</v>
      </c>
      <c r="P12" s="2">
        <f>SUM(P2:P10)</f>
        <v>18000</v>
      </c>
      <c r="Q12" s="2">
        <f>SUM(Q2:Q10)</f>
        <v>25900</v>
      </c>
      <c r="R12" s="2">
        <f>SUM(R2:R11)</f>
        <v>223075</v>
      </c>
      <c r="S12" s="13"/>
      <c r="T12" s="2">
        <f>SUM(T2:T11)</f>
        <v>0</v>
      </c>
      <c r="U12" s="2">
        <f>SUM(U2:U11)</f>
        <v>0</v>
      </c>
      <c r="V12" s="2">
        <f>SUM(V2:V11)</f>
        <v>0</v>
      </c>
      <c r="W12" s="2">
        <f>SUM(W2:W10)</f>
        <v>470306.15310110815</v>
      </c>
      <c r="X12" s="2">
        <f>SUM(X2:X11)</f>
        <v>0</v>
      </c>
      <c r="Y12" s="2">
        <f>SUM(Y2:Y11)</f>
        <v>2351530.7655055407</v>
      </c>
      <c r="Z12" s="13"/>
      <c r="AA12" s="6" t="s">
        <v>18</v>
      </c>
      <c r="AB12" s="2">
        <f>SUM(AB2:AB10)</f>
        <v>2351530.7655055407</v>
      </c>
    </row>
    <row r="15" spans="1:28" x14ac:dyDescent="0.2">
      <c r="G15" s="39"/>
      <c r="H15" s="39"/>
      <c r="I15" s="39"/>
      <c r="J15" s="39"/>
      <c r="K15" s="39"/>
    </row>
    <row r="16" spans="1:28" ht="19" x14ac:dyDescent="0.2">
      <c r="G16" s="44"/>
      <c r="H16" s="44"/>
      <c r="I16" s="44"/>
      <c r="J16" s="44"/>
      <c r="K16" s="44"/>
      <c r="M16" s="59" t="s">
        <v>90</v>
      </c>
      <c r="N16" s="61"/>
      <c r="O16" s="60"/>
    </row>
    <row r="17" spans="3:17" ht="19" x14ac:dyDescent="0.2">
      <c r="G17" s="39"/>
      <c r="H17" s="39"/>
      <c r="I17" s="39"/>
      <c r="J17" s="39"/>
      <c r="K17" s="39"/>
      <c r="M17" s="59" t="s">
        <v>93</v>
      </c>
      <c r="N17" s="61"/>
      <c r="O17" s="60"/>
      <c r="Q17" s="40"/>
    </row>
    <row r="18" spans="3:17" x14ac:dyDescent="0.2">
      <c r="C18" s="39"/>
      <c r="D18" s="39"/>
      <c r="E18" s="39"/>
      <c r="F18" s="39"/>
      <c r="G18" s="39"/>
      <c r="H18" s="39"/>
      <c r="I18" s="39"/>
      <c r="J18" s="39"/>
      <c r="K18" s="39"/>
    </row>
    <row r="19" spans="3:17" x14ac:dyDescent="0.2">
      <c r="C19" s="39"/>
      <c r="D19" s="39"/>
      <c r="E19" s="39"/>
      <c r="F19" s="39"/>
      <c r="G19" s="39"/>
      <c r="H19" s="39"/>
      <c r="I19" s="39"/>
      <c r="J19" s="39"/>
      <c r="K19" s="39"/>
    </row>
    <row r="24" spans="3:17" x14ac:dyDescent="0.2">
      <c r="O24" s="32"/>
      <c r="P24" s="32"/>
    </row>
    <row r="25" spans="3:17" x14ac:dyDescent="0.2">
      <c r="O25" s="32"/>
      <c r="P25" s="32"/>
    </row>
    <row r="26" spans="3:17" x14ac:dyDescent="0.2">
      <c r="O26" s="32"/>
      <c r="P26" s="32"/>
    </row>
    <row r="27" spans="3:17" x14ac:dyDescent="0.2">
      <c r="O27" s="32"/>
      <c r="P27" s="32"/>
    </row>
    <row r="28" spans="3:17" x14ac:dyDescent="0.2">
      <c r="O28" s="32"/>
      <c r="P28" s="32"/>
    </row>
    <row r="29" spans="3:17" x14ac:dyDescent="0.2">
      <c r="O29" s="32"/>
      <c r="P29" s="32"/>
    </row>
    <row r="30" spans="3:17" x14ac:dyDescent="0.2">
      <c r="O30" s="32"/>
      <c r="P30" s="32"/>
    </row>
    <row r="31" spans="3:17" x14ac:dyDescent="0.2">
      <c r="O31" s="32"/>
      <c r="P31" s="32"/>
    </row>
    <row r="32" spans="3:17" x14ac:dyDescent="0.2">
      <c r="O32" s="32"/>
      <c r="P32" s="32"/>
    </row>
    <row r="33" spans="15:16" x14ac:dyDescent="0.2">
      <c r="O33" s="35"/>
      <c r="P33" s="35"/>
    </row>
  </sheetData>
  <conditionalFormatting sqref="S2:S10">
    <cfRule type="cellIs" dxfId="1" priority="6" operator="greaterThan">
      <formula>0.1499</formula>
    </cfRule>
    <cfRule type="cellIs" dxfId="0" priority="7" operator="greaterThan">
      <formula>"14,99%"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zoomScale="147" zoomScaleNormal="147" zoomScalePageLayoutView="147" workbookViewId="0">
      <selection activeCell="C10" sqref="C10"/>
    </sheetView>
  </sheetViews>
  <sheetFormatPr baseColWidth="10" defaultColWidth="8.83203125" defaultRowHeight="15" x14ac:dyDescent="0.2"/>
  <cols>
    <col min="2" max="2" width="32" customWidth="1"/>
    <col min="3" max="3" width="13.6640625" customWidth="1"/>
  </cols>
  <sheetData>
    <row r="1" spans="1:3" ht="16" thickBot="1" x14ac:dyDescent="0.25">
      <c r="A1" s="52" t="s">
        <v>26</v>
      </c>
      <c r="B1" s="53"/>
      <c r="C1" s="54"/>
    </row>
    <row r="2" spans="1:3" x14ac:dyDescent="0.2">
      <c r="A2" s="55" t="s">
        <v>27</v>
      </c>
      <c r="B2" s="56"/>
      <c r="C2" s="63">
        <v>2</v>
      </c>
    </row>
    <row r="3" spans="1:3" x14ac:dyDescent="0.2">
      <c r="A3" s="55" t="s">
        <v>28</v>
      </c>
      <c r="B3" s="56"/>
      <c r="C3" s="63">
        <v>1000</v>
      </c>
    </row>
    <row r="4" spans="1:3" x14ac:dyDescent="0.2">
      <c r="A4" s="55" t="s">
        <v>29</v>
      </c>
      <c r="B4" s="56"/>
      <c r="C4" s="63">
        <v>3</v>
      </c>
    </row>
    <row r="5" spans="1:3" x14ac:dyDescent="0.2">
      <c r="A5" s="57" t="s">
        <v>30</v>
      </c>
      <c r="B5" s="58"/>
      <c r="C5" s="64">
        <v>3</v>
      </c>
    </row>
    <row r="6" spans="1:3" ht="16" thickBot="1" x14ac:dyDescent="0.25">
      <c r="A6" s="50" t="s">
        <v>18</v>
      </c>
      <c r="B6" s="51"/>
      <c r="C6" s="65">
        <f>C2*C3*C4*C5</f>
        <v>18000</v>
      </c>
    </row>
  </sheetData>
  <mergeCells count="6">
    <mergeCell ref="A6:B6"/>
    <mergeCell ref="A1:C1"/>
    <mergeCell ref="A2:B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WPs</vt:lpstr>
      <vt:lpstr>PMs &amp; Budget</vt:lpstr>
      <vt:lpstr>Travel Costs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2016-05-13T09:10:10Z</dcterms:modified>
</cp:coreProperties>
</file>